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8" windowWidth="12120" windowHeight="9036" tabRatio="746" activeTab="0"/>
  </bookViews>
  <sheets>
    <sheet name="Kultura - Opatření 2 POŘADÍ" sheetId="1" r:id="rId1"/>
    <sheet name="Kultura - Opatření 3 POŘADÍ " sheetId="2" r:id="rId2"/>
  </sheets>
  <definedNames>
    <definedName name="_xlnm.Print_Area" localSheetId="0">'Kultura - Opatření 2 POŘADÍ'!$A$1:$Q$46</definedName>
    <definedName name="_xlnm.Print_Area" localSheetId="1">'Kultura - Opatření 3 POŘADÍ '!$A$1:$P$25</definedName>
  </definedNames>
  <calcPr fullCalcOnLoad="1"/>
</workbook>
</file>

<file path=xl/sharedStrings.xml><?xml version="1.0" encoding="utf-8"?>
<sst xmlns="http://schemas.openxmlformats.org/spreadsheetml/2006/main" count="363" uniqueCount="173">
  <si>
    <t>-</t>
  </si>
  <si>
    <t>NÁZEV PROJEKTU</t>
  </si>
  <si>
    <t>ŽADATEL</t>
  </si>
  <si>
    <t>PRÁVNÍ FORMA</t>
  </si>
  <si>
    <t>ČÍSELNÝ KÓD ŽÁDOSTI</t>
  </si>
  <si>
    <t>VYŘAZENO V 1 KOLE ADMINISTRÁTOREM</t>
  </si>
  <si>
    <t>ZÍSKANÉ BODY PŘI HODNOCENÍ PROJEKTŮ</t>
  </si>
  <si>
    <t>VYŘAZENO V 2 KOLE HODNOTÍCÍ KOMISÍ</t>
  </si>
  <si>
    <t>Pod čarou</t>
  </si>
  <si>
    <t>občanské sdružení</t>
  </si>
  <si>
    <t>Písecký pěvecký sbor</t>
  </si>
  <si>
    <t>TCS LOUISIANA</t>
  </si>
  <si>
    <t>ANO</t>
  </si>
  <si>
    <t>Celkem</t>
  </si>
  <si>
    <t>Folklorní soubor PÍSEČAN, o.s.</t>
  </si>
  <si>
    <t>Sdružená obec Baráčníků "VITORAZ"</t>
  </si>
  <si>
    <t>Občanské sdružení divadelní spolek Prácheňská scéna v Písku</t>
  </si>
  <si>
    <t>občanské sdružení 2/4</t>
  </si>
  <si>
    <t>Sdružení Písecký komorní orchestr</t>
  </si>
  <si>
    <t xml:space="preserve">Prácheňské muzeum v Písku </t>
  </si>
  <si>
    <t>Sdružení Dechová hudba města Písku</t>
  </si>
  <si>
    <t>příspěvková organizace</t>
  </si>
  <si>
    <t>Divadlo Continuo</t>
  </si>
  <si>
    <t>MC Kvítek, o.s.</t>
  </si>
  <si>
    <t>Seniorský klub Písek o.p.s.</t>
  </si>
  <si>
    <t>Taneční centrum Z.I.P. Písek</t>
  </si>
  <si>
    <t>o.p.s.</t>
  </si>
  <si>
    <t xml:space="preserve">Udržování, rozvoj, propagace jihočeského folkloru a jeho prezentace v ČR a v zahraničí </t>
  </si>
  <si>
    <t>požadovaný příspěvek žadatelem v Kč</t>
  </si>
  <si>
    <t>HORIZONT, o.s.</t>
  </si>
  <si>
    <t>Pojďme s NITKOU za pohádkou</t>
  </si>
  <si>
    <t>Mezinárodní společnost Antonína Dvořáka o.p.s.</t>
  </si>
  <si>
    <t>TCS LOUISIANA Písek</t>
  </si>
  <si>
    <t>Základní škola Josefa Kajetána Tyla a Mateřská škola Písek, Tylova 2391</t>
  </si>
  <si>
    <t>Celkové náklady/výdaje projektu uvedené  žadatelem v Kč</t>
  </si>
  <si>
    <t>požadovaný příspěvek v Kč po úpravě uznatelných nákladů/výdajů dle hodnotící komise</t>
  </si>
  <si>
    <t>TERMÍN KONÁNÍ</t>
  </si>
  <si>
    <t xml:space="preserve">Zahájení </t>
  </si>
  <si>
    <t>Ukončení</t>
  </si>
  <si>
    <t>x</t>
  </si>
  <si>
    <t>ne</t>
  </si>
  <si>
    <t>ODDŮVODNĚNÍ KOMISE POKUD PROJEKT NEDOSÁHL 65 BODŮ</t>
  </si>
  <si>
    <t xml:space="preserve">poznámka: </t>
  </si>
  <si>
    <t>takto označená buňka byla podána jako žádost o drobné kulturní akce opatření 2.2</t>
  </si>
  <si>
    <t>takto označená buňka byla podána jako žádost o celoroční činnost opatření 2.1</t>
  </si>
  <si>
    <t>navržený příspěvek v %</t>
  </si>
  <si>
    <t>COHIBA MUSICA o.s.</t>
  </si>
  <si>
    <t>Folklorní soubor Písečan, o.s.</t>
  </si>
  <si>
    <t>Společnost amatérské divadlo a svět</t>
  </si>
  <si>
    <t>Kulturní cyklus Kafé U Vavřiny</t>
  </si>
  <si>
    <t>Šrámkův Písek</t>
  </si>
  <si>
    <t>Prostor pro všechny</t>
  </si>
  <si>
    <t>Celková alokace:</t>
  </si>
  <si>
    <t>VÍCELETÁ PODPORA  z roku 2012 činí 262 500 Kč</t>
  </si>
  <si>
    <t>Minimální požadovaná výše příspěvků činí 100 000 Kč</t>
  </si>
  <si>
    <t>z toho:</t>
  </si>
  <si>
    <t>CZECH OPEN - kvalifikační soutěž World Championschips</t>
  </si>
  <si>
    <t>Písecký Majáles</t>
  </si>
  <si>
    <t xml:space="preserve">x </t>
  </si>
  <si>
    <t>víceletý grant</t>
  </si>
  <si>
    <t>Galerie HORIZONT - pokračovat</t>
  </si>
  <si>
    <t>Neckyáda a Drakyáda</t>
  </si>
  <si>
    <t>W sdružení Písek o.s.</t>
  </si>
  <si>
    <t>Muzikál "Čert Makrela"</t>
  </si>
  <si>
    <t>požadovaný příspěvek 2.1. činnost žadatelem v Kč</t>
  </si>
  <si>
    <t>požadovaný příspěvek 2.2. drobné akce žadatelem v Kč</t>
  </si>
  <si>
    <t>z toho</t>
  </si>
  <si>
    <t>VÍCELETÁ PODPORA  z roku 2012 činí 599 000 Kč</t>
  </si>
  <si>
    <t>Minimální požadovaná výše příspěvků činí 20 000 Kč</t>
  </si>
  <si>
    <t>nepřímá souvislost s kulturou</t>
  </si>
  <si>
    <t>Grantový program na podporu kultury v roce  2014</t>
  </si>
  <si>
    <t>Alokace pro rok 2014:</t>
  </si>
  <si>
    <t>5412/1/01</t>
  </si>
  <si>
    <t>5412/1/02</t>
  </si>
  <si>
    <t>5412/1/03</t>
  </si>
  <si>
    <t>5412/1/04</t>
  </si>
  <si>
    <t>5412/1/05</t>
  </si>
  <si>
    <t>5412/1/06</t>
  </si>
  <si>
    <t>5412/1/07</t>
  </si>
  <si>
    <t>5412/1/08</t>
  </si>
  <si>
    <t>5412/1/09</t>
  </si>
  <si>
    <t>5412/1/10</t>
  </si>
  <si>
    <t>5412/1/11</t>
  </si>
  <si>
    <t>5412/1/12</t>
  </si>
  <si>
    <t>5412/1/13</t>
  </si>
  <si>
    <t>5412/1/14</t>
  </si>
  <si>
    <t>5412/1/15</t>
  </si>
  <si>
    <t>5412/1/16</t>
  </si>
  <si>
    <t>5412/1/17</t>
  </si>
  <si>
    <t>5412/1/18</t>
  </si>
  <si>
    <t>5412/1/19</t>
  </si>
  <si>
    <t>5412/1/20</t>
  </si>
  <si>
    <t>5412/1/21</t>
  </si>
  <si>
    <t>5412/1/22</t>
  </si>
  <si>
    <t>5412/1/23</t>
  </si>
  <si>
    <t>5412/1/24</t>
  </si>
  <si>
    <t>5412/1/25</t>
  </si>
  <si>
    <t>5412/1/26</t>
  </si>
  <si>
    <t>5412/1/27</t>
  </si>
  <si>
    <t>5412/1/28</t>
  </si>
  <si>
    <t>5412/1/29</t>
  </si>
  <si>
    <t>5412/1/30</t>
  </si>
  <si>
    <t>5412/1/31</t>
  </si>
  <si>
    <t>5412/1/32</t>
  </si>
  <si>
    <t>ACTIVE time</t>
  </si>
  <si>
    <t>Kurzy vaření pro děti z dětského domova Písek</t>
  </si>
  <si>
    <t>Představení Oběť pro školy a širokou veřejnost</t>
  </si>
  <si>
    <t>Dům dětí a mládeže</t>
  </si>
  <si>
    <t>MOSTissimo</t>
  </si>
  <si>
    <t>Ekocentrum - Elektrárna královského města Písku, o.p.s.</t>
  </si>
  <si>
    <t>Písecké maškary 2014</t>
  </si>
  <si>
    <t>Feng-yün Song o.s.</t>
  </si>
  <si>
    <t>Songfest.cz 2014 - Vítání roku koně</t>
  </si>
  <si>
    <t>FOKUS - Písek, o.s.</t>
  </si>
  <si>
    <t>Nešvejkujeme!</t>
  </si>
  <si>
    <t>International Forum of Social Studies, o.s.</t>
  </si>
  <si>
    <t>Pomáháme hudbou - benefiční gospelový koncert</t>
  </si>
  <si>
    <t>Montessori-různé přístupy k výchově dětí jako obraz kulturní úrovně celé společnosti</t>
  </si>
  <si>
    <t>Občanské sdružení Kultura pro mládež</t>
  </si>
  <si>
    <t>Myslcvičny Zkusebny.com "Kolik tělocvičen a hřišť, tolik zkušeben"! Volnočasové kulturní centrum pro Písek a okolí</t>
  </si>
  <si>
    <t>Zpěv překonává vzdálenost mezi lidmi</t>
  </si>
  <si>
    <t>Činnost OS Pod čarou 2014</t>
  </si>
  <si>
    <t>Jan Zachariáš Quast, písecký malíř a fotograf - 200.výročí narození</t>
  </si>
  <si>
    <t>Pískem napříč staletími</t>
  </si>
  <si>
    <t>150 let Čeňka Zíbrta - písecký historik a národní buditel v době I.světové války</t>
  </si>
  <si>
    <t>Čtení z Písku - setkání a tvůrčí dílna</t>
  </si>
  <si>
    <t>Koncertní činnost sdružení Písecký komorní orchestr v roce 2014</t>
  </si>
  <si>
    <t>Novoroční koncert PIKO a Německého sboru Singkreis Vilshofen</t>
  </si>
  <si>
    <t>Pohlazení píseckým uměním</t>
  </si>
  <si>
    <t>Příspěvek na činnost 2014</t>
  </si>
  <si>
    <t>Organizace 9.ročníku celostátní dětské divadelní přehlídky DUHOVÉ DIVADLO</t>
  </si>
  <si>
    <t>Slovo jako klíč k srdci dětského diváka</t>
  </si>
  <si>
    <t>Základní škola Jana Husa a Mateřská škola Písek</t>
  </si>
  <si>
    <t>Jak princezna Žofinka naučila strašidla zpívat - dětská opera (zajištění audiovybavením)</t>
  </si>
  <si>
    <t>Loutkový soubor NITKA</t>
  </si>
  <si>
    <t>Prácheňská scéna 2014</t>
  </si>
  <si>
    <t>Činnost Sdružené obce Baráčníků "VITORAZ" v roce 2014</t>
  </si>
  <si>
    <t>Udržení a rozvoj živé dechové hudby v roce 2014</t>
  </si>
  <si>
    <t>Činnost ZIPU</t>
  </si>
  <si>
    <t>rok 2014</t>
  </si>
  <si>
    <t>NAVRŽENÝ PŘÍSPĚVEK V KČ HODNOTÍCÍ KOMISÍ 2013 (po bodování)</t>
  </si>
  <si>
    <t>neuznatelné náklady zahrnuté do požadovaného příspěvku</t>
  </si>
  <si>
    <t>nevyčerpáno 2014</t>
  </si>
  <si>
    <t>vyřazeno administrátorem, organizace dluží organizacizřízené městem Písek</t>
  </si>
  <si>
    <t>kvalita projektu nízká</t>
  </si>
  <si>
    <t>nepřiměřený rozpočet,není akce, ale vybavení</t>
  </si>
  <si>
    <t>kvalita projektu nízká, vlastní činnost muzea</t>
  </si>
  <si>
    <t>Opatření  3 - ZLATÝ FOND - Písek centrum kultury: 1. výzva k 27.09.2013 - číslo výzvy 5413/1</t>
  </si>
  <si>
    <t>Opatření 2 - GRANTY - Podpora živé kultury: 1. výzva k 27.09.2013 - číslo výzvy 5412/1</t>
  </si>
  <si>
    <t>5413/1/01</t>
  </si>
  <si>
    <t>Advent v Písku 2014</t>
  </si>
  <si>
    <t>5413/1/02</t>
  </si>
  <si>
    <t>5413/1/03</t>
  </si>
  <si>
    <t xml:space="preserve">Americké jaro v Písku 2014 </t>
  </si>
  <si>
    <t>5413/1/04</t>
  </si>
  <si>
    <t>Meziprostor o.s.</t>
  </si>
  <si>
    <t>o.s.</t>
  </si>
  <si>
    <t>5413/1/05</t>
  </si>
  <si>
    <t>Múzy na Otavě</t>
  </si>
  <si>
    <t>5413/1/06</t>
  </si>
  <si>
    <t>Cool v Plotě</t>
  </si>
  <si>
    <t>5413/1/07</t>
  </si>
  <si>
    <t>Kulturní nabídka DPČ 2014</t>
  </si>
  <si>
    <t>5413/1/08</t>
  </si>
  <si>
    <t>5413/1/09</t>
  </si>
  <si>
    <t>5413/1/10</t>
  </si>
  <si>
    <t>30.11.</t>
  </si>
  <si>
    <t>21.12.</t>
  </si>
  <si>
    <t>NAVRŽENÝ PŘÍSPĚVEK V KČ HODNOTÍCÍ KOMISÍ 2013 (po bodování a váženém průměru)</t>
  </si>
  <si>
    <t>takto označená buňka - žádost byla vyřazena administrátorem</t>
  </si>
  <si>
    <t>nepřiměřený rozpočet</t>
  </si>
  <si>
    <t>10.ročník celorepublikového tanečního poháru LET¨S DANCE</t>
  </si>
  <si>
    <t>XX. Mezinárodní folklorní festival Písek 2014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</si>
</sst>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  <numFmt numFmtId="190" formatCode="d/m;@"/>
    <numFmt numFmtId="191" formatCode="_-* #,##0.0\ &quot;Kč&quot;_-;\-* #,##0.0\ &quot;Kč&quot;_-;_-* &quot;-&quot;\ &quot;Kč&quot;_-;_-@_-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2"/>
      <color indexed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sz val="14"/>
      <name val="Arial CE"/>
      <family val="0"/>
    </font>
    <font>
      <b/>
      <sz val="20"/>
      <name val="Arial CE"/>
      <family val="2"/>
    </font>
    <font>
      <i/>
      <sz val="22"/>
      <name val="Arial CE"/>
      <family val="0"/>
    </font>
    <font>
      <b/>
      <sz val="11"/>
      <name val="Arial CE"/>
      <family val="2"/>
    </font>
    <font>
      <sz val="24"/>
      <name val="Arial CE"/>
      <family val="2"/>
    </font>
    <font>
      <sz val="22"/>
      <name val="Arial CE"/>
      <family val="2"/>
    </font>
    <font>
      <sz val="10"/>
      <color indexed="18"/>
      <name val="Arial CE"/>
      <family val="2"/>
    </font>
    <font>
      <sz val="16"/>
      <name val="Arial CE"/>
      <family val="0"/>
    </font>
    <font>
      <i/>
      <sz val="16"/>
      <name val="Arial CE"/>
      <family val="0"/>
    </font>
    <font>
      <b/>
      <sz val="14"/>
      <name val="Arial"/>
      <family val="2"/>
    </font>
    <font>
      <b/>
      <sz val="9"/>
      <name val="Arial CE"/>
      <family val="2"/>
    </font>
    <font>
      <b/>
      <i/>
      <sz val="16"/>
      <name val="Arial CE"/>
      <family val="0"/>
    </font>
    <font>
      <sz val="2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18"/>
      <name val="Arial CE"/>
      <family val="2"/>
    </font>
    <font>
      <sz val="9"/>
      <color indexed="18"/>
      <name val="Arial CE"/>
      <family val="2"/>
    </font>
    <font>
      <sz val="11"/>
      <color indexed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99"/>
      <name val="Arial CE"/>
      <family val="2"/>
    </font>
    <font>
      <sz val="13"/>
      <color rgb="FF000099"/>
      <name val="Arial CE"/>
      <family val="2"/>
    </font>
    <font>
      <sz val="14"/>
      <color rgb="FF000099"/>
      <name val="Arial CE"/>
      <family val="2"/>
    </font>
    <font>
      <b/>
      <sz val="14"/>
      <color rgb="FF000099"/>
      <name val="Arial CE"/>
      <family val="2"/>
    </font>
    <font>
      <sz val="9"/>
      <color rgb="FF000099"/>
      <name val="Arial CE"/>
      <family val="2"/>
    </font>
    <font>
      <sz val="10"/>
      <color rgb="FF000099"/>
      <name val="Arial CE"/>
      <family val="2"/>
    </font>
    <font>
      <sz val="11"/>
      <color rgb="FF000099"/>
      <name val="Arial CE"/>
      <family val="2"/>
    </font>
    <font>
      <sz val="10"/>
      <color rgb="FF000080"/>
      <name val="Arial CE"/>
      <family val="2"/>
    </font>
    <font>
      <sz val="14"/>
      <color rgb="FF000080"/>
      <name val="Arial CE"/>
      <family val="2"/>
    </font>
    <font>
      <b/>
      <sz val="14"/>
      <color rgb="FF000080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030A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9" applyBorder="1" applyAlignment="1">
      <alignment/>
    </xf>
    <xf numFmtId="0" fontId="6" fillId="0" borderId="0" xfId="0" applyFont="1" applyBorder="1" applyAlignment="1">
      <alignment wrapText="1"/>
    </xf>
    <xf numFmtId="189" fontId="7" fillId="33" borderId="10" xfId="34" applyNumberFormat="1" applyFont="1" applyFill="1" applyBorder="1" applyAlignment="1">
      <alignment horizontal="center" vertical="center" wrapText="1"/>
    </xf>
    <xf numFmtId="179" fontId="7" fillId="33" borderId="10" xfId="34" applyNumberFormat="1" applyFont="1" applyFill="1" applyBorder="1" applyAlignment="1">
      <alignment horizontal="center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wrapText="1"/>
    </xf>
    <xf numFmtId="179" fontId="7" fillId="34" borderId="10" xfId="34" applyNumberFormat="1" applyFont="1" applyFill="1" applyBorder="1" applyAlignment="1">
      <alignment horizontal="center" vertical="center" wrapText="1"/>
    </xf>
    <xf numFmtId="189" fontId="7" fillId="34" borderId="10" xfId="34" applyNumberFormat="1" applyFont="1" applyFill="1" applyBorder="1" applyAlignment="1">
      <alignment horizontal="center" vertical="center" wrapText="1"/>
    </xf>
    <xf numFmtId="179" fontId="7" fillId="34" borderId="11" xfId="34" applyNumberFormat="1" applyFont="1" applyFill="1" applyBorder="1" applyAlignment="1">
      <alignment horizontal="center" vertical="center" wrapText="1"/>
    </xf>
    <xf numFmtId="189" fontId="7" fillId="34" borderId="11" xfId="34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18" borderId="0" xfId="0" applyFont="1" applyFill="1" applyBorder="1" applyAlignment="1">
      <alignment wrapText="1"/>
    </xf>
    <xf numFmtId="165" fontId="17" fillId="0" borderId="0" xfId="39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68" fillId="0" borderId="12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165" fontId="13" fillId="0" borderId="0" xfId="39" applyNumberFormat="1" applyFont="1" applyBorder="1" applyAlignment="1">
      <alignment horizontal="center" wrapText="1"/>
    </xf>
    <xf numFmtId="165" fontId="13" fillId="0" borderId="0" xfId="39" applyNumberFormat="1" applyFont="1" applyBorder="1" applyAlignment="1">
      <alignment horizontal="center"/>
    </xf>
    <xf numFmtId="41" fontId="70" fillId="0" borderId="13" xfId="39" applyNumberFormat="1" applyFont="1" applyFill="1" applyBorder="1" applyAlignment="1">
      <alignment horizontal="left" vertical="center" wrapText="1"/>
    </xf>
    <xf numFmtId="41" fontId="71" fillId="13" borderId="14" xfId="39" applyNumberFormat="1" applyFont="1" applyFill="1" applyBorder="1" applyAlignment="1">
      <alignment horizontal="left" vertical="center" wrapText="1"/>
    </xf>
    <xf numFmtId="41" fontId="71" fillId="13" borderId="11" xfId="39" applyNumberFormat="1" applyFont="1" applyFill="1" applyBorder="1" applyAlignment="1">
      <alignment horizontal="left" vertical="center" wrapText="1"/>
    </xf>
    <xf numFmtId="189" fontId="5" fillId="33" borderId="15" xfId="34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Alignment="1">
      <alignment/>
    </xf>
    <xf numFmtId="189" fontId="5" fillId="0" borderId="0" xfId="0" applyNumberFormat="1" applyFont="1" applyFill="1" applyBorder="1" applyAlignment="1">
      <alignment horizontal="center" vertical="center"/>
    </xf>
    <xf numFmtId="41" fontId="5" fillId="0" borderId="0" xfId="39" applyNumberFormat="1" applyFont="1" applyFill="1" applyBorder="1" applyAlignment="1">
      <alignment horizontal="center" vertical="center" wrapText="1"/>
    </xf>
    <xf numFmtId="43" fontId="5" fillId="0" borderId="0" xfId="39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6" fontId="5" fillId="34" borderId="16" xfId="49" applyNumberFormat="1" applyFont="1" applyFill="1" applyBorder="1" applyAlignment="1">
      <alignment horizontal="center" vertical="center" wrapText="1"/>
    </xf>
    <xf numFmtId="41" fontId="12" fillId="0" borderId="11" xfId="39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5" fontId="23" fillId="0" borderId="0" xfId="39" applyNumberFormat="1" applyFont="1" applyBorder="1" applyAlignment="1">
      <alignment horizontal="center" wrapText="1"/>
    </xf>
    <xf numFmtId="0" fontId="22" fillId="35" borderId="0" xfId="0" applyFont="1" applyFill="1" applyBorder="1" applyAlignment="1">
      <alignment horizontal="left"/>
    </xf>
    <xf numFmtId="165" fontId="23" fillId="35" borderId="0" xfId="39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49" fontId="6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8" fillId="0" borderId="17" xfId="0" applyNumberFormat="1" applyFont="1" applyFill="1" applyBorder="1" applyAlignment="1" applyProtection="1">
      <alignment horizontal="left" vertical="center" wrapText="1"/>
      <protection locked="0"/>
    </xf>
    <xf numFmtId="189" fontId="7" fillId="0" borderId="11" xfId="34" applyNumberFormat="1" applyFont="1" applyFill="1" applyBorder="1" applyAlignment="1">
      <alignment horizontal="center" vertical="center" wrapText="1"/>
    </xf>
    <xf numFmtId="189" fontId="7" fillId="0" borderId="10" xfId="34" applyNumberFormat="1" applyFont="1" applyFill="1" applyBorder="1" applyAlignment="1">
      <alignment horizontal="center" vertical="center" wrapText="1"/>
    </xf>
    <xf numFmtId="41" fontId="11" fillId="7" borderId="11" xfId="39" applyNumberFormat="1" applyFont="1" applyFill="1" applyBorder="1" applyAlignment="1">
      <alignment horizontal="left" vertical="center" wrapText="1"/>
    </xf>
    <xf numFmtId="41" fontId="11" fillId="7" borderId="11" xfId="39" applyNumberFormat="1" applyFont="1" applyFill="1" applyBorder="1" applyAlignment="1">
      <alignment horizontal="left" vertical="center" wrapText="1"/>
    </xf>
    <xf numFmtId="41" fontId="11" fillId="7" borderId="10" xfId="39" applyNumberFormat="1" applyFont="1" applyFill="1" applyBorder="1" applyAlignment="1">
      <alignment horizontal="left" vertical="center" wrapText="1"/>
    </xf>
    <xf numFmtId="41" fontId="70" fillId="0" borderId="18" xfId="39" applyNumberFormat="1" applyFont="1" applyFill="1" applyBorder="1" applyAlignment="1">
      <alignment horizontal="left" vertical="center" wrapText="1"/>
    </xf>
    <xf numFmtId="41" fontId="70" fillId="0" borderId="19" xfId="39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90" fontId="14" fillId="36" borderId="18" xfId="49" applyNumberFormat="1" applyFont="1" applyFill="1" applyBorder="1" applyAlignment="1">
      <alignment horizontal="left" vertical="center" wrapText="1"/>
    </xf>
    <xf numFmtId="190" fontId="14" fillId="36" borderId="10" xfId="49" applyNumberFormat="1" applyFont="1" applyFill="1" applyBorder="1" applyAlignment="1">
      <alignment horizontal="left" vertical="center" wrapText="1"/>
    </xf>
    <xf numFmtId="190" fontId="14" fillId="36" borderId="13" xfId="49" applyNumberFormat="1" applyFont="1" applyFill="1" applyBorder="1" applyAlignment="1">
      <alignment horizontal="left" vertical="center" wrapText="1"/>
    </xf>
    <xf numFmtId="190" fontId="14" fillId="36" borderId="11" xfId="49" applyNumberFormat="1" applyFont="1" applyFill="1" applyBorder="1" applyAlignment="1">
      <alignment horizontal="left" vertical="center" wrapText="1"/>
    </xf>
    <xf numFmtId="41" fontId="71" fillId="37" borderId="10" xfId="39" applyNumberFormat="1" applyFont="1" applyFill="1" applyBorder="1" applyAlignment="1">
      <alignment horizontal="left" vertical="center" wrapText="1"/>
    </xf>
    <xf numFmtId="41" fontId="71" fillId="37" borderId="11" xfId="39" applyNumberFormat="1" applyFont="1" applyFill="1" applyBorder="1" applyAlignment="1">
      <alignment horizontal="left" vertical="center" wrapText="1"/>
    </xf>
    <xf numFmtId="41" fontId="71" fillId="37" borderId="17" xfId="39" applyNumberFormat="1" applyFont="1" applyFill="1" applyBorder="1" applyAlignment="1">
      <alignment horizontal="left" vertical="center" wrapText="1"/>
    </xf>
    <xf numFmtId="41" fontId="4" fillId="16" borderId="11" xfId="39" applyNumberFormat="1" applyFont="1" applyFill="1" applyBorder="1" applyAlignment="1">
      <alignment horizontal="left" vertical="center" wrapText="1"/>
    </xf>
    <xf numFmtId="41" fontId="4" fillId="16" borderId="10" xfId="39" applyNumberFormat="1" applyFont="1" applyFill="1" applyBorder="1" applyAlignment="1">
      <alignment horizontal="left" vertical="center" wrapText="1"/>
    </xf>
    <xf numFmtId="165" fontId="17" fillId="35" borderId="0" xfId="39" applyNumberFormat="1" applyFont="1" applyFill="1" applyBorder="1" applyAlignment="1">
      <alignment horizontal="center"/>
    </xf>
    <xf numFmtId="165" fontId="17" fillId="0" borderId="0" xfId="39" applyNumberFormat="1" applyFont="1" applyBorder="1" applyAlignment="1">
      <alignment horizontal="center"/>
    </xf>
    <xf numFmtId="49" fontId="72" fillId="0" borderId="11" xfId="0" applyNumberFormat="1" applyFont="1" applyFill="1" applyBorder="1" applyAlignment="1" applyProtection="1">
      <alignment horizontal="left" vertical="center" wrapText="1"/>
      <protection locked="0"/>
    </xf>
    <xf numFmtId="189" fontId="21" fillId="33" borderId="15" xfId="34" applyNumberFormat="1" applyFont="1" applyFill="1" applyBorder="1" applyAlignment="1">
      <alignment horizontal="center" vertical="center" wrapText="1"/>
    </xf>
    <xf numFmtId="49" fontId="0" fillId="37" borderId="11" xfId="0" applyNumberForma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179" fontId="4" fillId="34" borderId="10" xfId="34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49" fontId="6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49" fontId="7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10" borderId="17" xfId="0" applyFont="1" applyFill="1" applyBorder="1" applyAlignment="1">
      <alignment horizontal="left" vertical="center" wrapText="1"/>
    </xf>
    <xf numFmtId="49" fontId="68" fillId="10" borderId="17" xfId="0" applyNumberFormat="1" applyFont="1" applyFill="1" applyBorder="1" applyAlignment="1" applyProtection="1">
      <alignment horizontal="left" vertical="center" wrapText="1"/>
      <protection locked="0"/>
    </xf>
    <xf numFmtId="0" fontId="68" fillId="10" borderId="22" xfId="0" applyFont="1" applyFill="1" applyBorder="1" applyAlignment="1">
      <alignment horizontal="left" vertical="center" wrapText="1"/>
    </xf>
    <xf numFmtId="49" fontId="68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69" fillId="10" borderId="12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74" fillId="10" borderId="12" xfId="0" applyFont="1" applyFill="1" applyBorder="1" applyAlignment="1">
      <alignment horizontal="left" vertical="center" wrapText="1"/>
    </xf>
    <xf numFmtId="0" fontId="69" fillId="10" borderId="22" xfId="0" applyFont="1" applyFill="1" applyBorder="1" applyAlignment="1">
      <alignment horizontal="left" vertical="center" wrapText="1"/>
    </xf>
    <xf numFmtId="49" fontId="72" fillId="0" borderId="17" xfId="0" applyNumberFormat="1" applyFont="1" applyFill="1" applyBorder="1" applyAlignment="1" applyProtection="1">
      <alignment horizontal="left" vertical="center" wrapText="1"/>
      <protection locked="0"/>
    </xf>
    <xf numFmtId="190" fontId="14" fillId="36" borderId="23" xfId="49" applyNumberFormat="1" applyFont="1" applyFill="1" applyBorder="1" applyAlignment="1">
      <alignment horizontal="left" vertical="center" wrapText="1"/>
    </xf>
    <xf numFmtId="190" fontId="14" fillId="36" borderId="24" xfId="49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left" vertical="center" wrapText="1"/>
    </xf>
    <xf numFmtId="41" fontId="70" fillId="0" borderId="23" xfId="39" applyNumberFormat="1" applyFont="1" applyFill="1" applyBorder="1" applyAlignment="1">
      <alignment horizontal="left" vertical="center" wrapText="1"/>
    </xf>
    <xf numFmtId="41" fontId="71" fillId="37" borderId="25" xfId="39" applyNumberFormat="1" applyFont="1" applyFill="1" applyBorder="1" applyAlignment="1">
      <alignment horizontal="left" vertical="center" wrapText="1"/>
    </xf>
    <xf numFmtId="41" fontId="70" fillId="10" borderId="19" xfId="39" applyNumberFormat="1" applyFont="1" applyFill="1" applyBorder="1" applyAlignment="1">
      <alignment horizontal="left" vertical="center" wrapText="1"/>
    </xf>
    <xf numFmtId="41" fontId="71" fillId="10" borderId="17" xfId="39" applyNumberFormat="1" applyFont="1" applyFill="1" applyBorder="1" applyAlignment="1">
      <alignment horizontal="left" vertical="center" wrapText="1"/>
    </xf>
    <xf numFmtId="41" fontId="70" fillId="10" borderId="13" xfId="39" applyNumberFormat="1" applyFont="1" applyFill="1" applyBorder="1" applyAlignment="1">
      <alignment horizontal="left" vertical="center" wrapText="1"/>
    </xf>
    <xf numFmtId="41" fontId="71" fillId="10" borderId="11" xfId="39" applyNumberFormat="1" applyFont="1" applyFill="1" applyBorder="1" applyAlignment="1">
      <alignment horizontal="left" vertical="center" wrapText="1"/>
    </xf>
    <xf numFmtId="41" fontId="70" fillId="39" borderId="24" xfId="39" applyNumberFormat="1" applyFont="1" applyFill="1" applyBorder="1" applyAlignment="1">
      <alignment horizontal="left" vertical="center" wrapText="1"/>
    </xf>
    <xf numFmtId="41" fontId="70" fillId="39" borderId="15" xfId="39" applyNumberFormat="1" applyFont="1" applyFill="1" applyBorder="1" applyAlignment="1">
      <alignment horizontal="left" vertical="center" wrapText="1"/>
    </xf>
    <xf numFmtId="41" fontId="70" fillId="39" borderId="26" xfId="39" applyNumberFormat="1" applyFont="1" applyFill="1" applyBorder="1" applyAlignment="1">
      <alignment horizontal="left" vertical="center" wrapText="1"/>
    </xf>
    <xf numFmtId="41" fontId="70" fillId="39" borderId="27" xfId="39" applyNumberFormat="1" applyFont="1" applyFill="1" applyBorder="1" applyAlignment="1">
      <alignment horizontal="left" vertical="center" wrapText="1"/>
    </xf>
    <xf numFmtId="41" fontId="4" fillId="40" borderId="11" xfId="39" applyNumberFormat="1" applyFont="1" applyFill="1" applyBorder="1" applyAlignment="1">
      <alignment horizontal="left" vertical="center" wrapText="1"/>
    </xf>
    <xf numFmtId="41" fontId="71" fillId="2" borderId="10" xfId="39" applyNumberFormat="1" applyFont="1" applyFill="1" applyBorder="1" applyAlignment="1">
      <alignment horizontal="left" vertical="center" wrapText="1"/>
    </xf>
    <xf numFmtId="41" fontId="71" fillId="2" borderId="11" xfId="39" applyNumberFormat="1" applyFont="1" applyFill="1" applyBorder="1" applyAlignment="1">
      <alignment horizontal="left" vertical="center" wrapText="1"/>
    </xf>
    <xf numFmtId="41" fontId="71" fillId="2" borderId="17" xfId="39" applyNumberFormat="1" applyFont="1" applyFill="1" applyBorder="1" applyAlignment="1">
      <alignment horizontal="left" vertical="center" wrapText="1"/>
    </xf>
    <xf numFmtId="41" fontId="71" fillId="40" borderId="10" xfId="39" applyNumberFormat="1" applyFont="1" applyFill="1" applyBorder="1" applyAlignment="1">
      <alignment horizontal="left" vertical="center" wrapText="1"/>
    </xf>
    <xf numFmtId="41" fontId="4" fillId="16" borderId="14" xfId="39" applyNumberFormat="1" applyFont="1" applyFill="1" applyBorder="1" applyAlignment="1">
      <alignment horizontal="left" vertical="center" wrapText="1"/>
    </xf>
    <xf numFmtId="41" fontId="4" fillId="16" borderId="11" xfId="39" applyNumberFormat="1" applyFont="1" applyFill="1" applyBorder="1" applyAlignment="1">
      <alignment horizontal="left" vertical="center" wrapText="1"/>
    </xf>
    <xf numFmtId="49" fontId="0" fillId="39" borderId="11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10" borderId="28" xfId="0" applyFont="1" applyFill="1" applyBorder="1" applyAlignment="1">
      <alignment horizontal="left" vertical="center" wrapText="1"/>
    </xf>
    <xf numFmtId="49" fontId="4" fillId="41" borderId="29" xfId="0" applyNumberFormat="1" applyFont="1" applyFill="1" applyBorder="1" applyAlignment="1">
      <alignment horizontal="left" vertical="center" wrapText="1"/>
    </xf>
    <xf numFmtId="0" fontId="4" fillId="41" borderId="30" xfId="0" applyFont="1" applyFill="1" applyBorder="1" applyAlignment="1">
      <alignment horizontal="left" vertical="center" wrapText="1"/>
    </xf>
    <xf numFmtId="0" fontId="4" fillId="41" borderId="29" xfId="0" applyFont="1" applyFill="1" applyBorder="1" applyAlignment="1">
      <alignment horizontal="left" vertical="center" wrapText="1"/>
    </xf>
    <xf numFmtId="0" fontId="4" fillId="41" borderId="31" xfId="0" applyFont="1" applyFill="1" applyBorder="1" applyAlignment="1">
      <alignment horizontal="left" vertical="center" wrapText="1"/>
    </xf>
    <xf numFmtId="3" fontId="5" fillId="41" borderId="29" xfId="49" applyNumberFormat="1" applyFont="1" applyFill="1" applyBorder="1" applyAlignment="1">
      <alignment horizontal="center" vertical="center" wrapText="1"/>
    </xf>
    <xf numFmtId="3" fontId="5" fillId="41" borderId="32" xfId="49" applyNumberFormat="1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wrapText="1"/>
    </xf>
    <xf numFmtId="189" fontId="5" fillId="41" borderId="31" xfId="0" applyNumberFormat="1" applyFont="1" applyFill="1" applyBorder="1" applyAlignment="1">
      <alignment horizontal="center" vertical="center"/>
    </xf>
    <xf numFmtId="3" fontId="5" fillId="41" borderId="33" xfId="49" applyNumberFormat="1" applyFont="1" applyFill="1" applyBorder="1" applyAlignment="1">
      <alignment horizontal="center" vertical="center" wrapText="1"/>
    </xf>
    <xf numFmtId="41" fontId="5" fillId="41" borderId="31" xfId="39" applyNumberFormat="1" applyFont="1" applyFill="1" applyBorder="1" applyAlignment="1">
      <alignment vertical="center" wrapText="1"/>
    </xf>
    <xf numFmtId="3" fontId="5" fillId="41" borderId="34" xfId="49" applyNumberFormat="1" applyFont="1" applyFill="1" applyBorder="1" applyAlignment="1">
      <alignment horizontal="center" vertical="center" wrapText="1"/>
    </xf>
    <xf numFmtId="3" fontId="4" fillId="41" borderId="31" xfId="49" applyNumberFormat="1" applyFont="1" applyFill="1" applyBorder="1" applyAlignment="1">
      <alignment horizontal="center" vertical="center" wrapText="1"/>
    </xf>
    <xf numFmtId="49" fontId="21" fillId="41" borderId="18" xfId="0" applyNumberFormat="1" applyFont="1" applyFill="1" applyBorder="1" applyAlignment="1">
      <alignment horizontal="left" vertical="center" wrapText="1"/>
    </xf>
    <xf numFmtId="49" fontId="73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10" borderId="2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70" fillId="40" borderId="35" xfId="0" applyFont="1" applyFill="1" applyBorder="1" applyAlignment="1">
      <alignment horizontal="left" vertical="center" wrapText="1"/>
    </xf>
    <xf numFmtId="0" fontId="76" fillId="0" borderId="35" xfId="0" applyFont="1" applyFill="1" applyBorder="1" applyAlignment="1">
      <alignment horizontal="left" vertical="center" wrapText="1"/>
    </xf>
    <xf numFmtId="0" fontId="12" fillId="10" borderId="36" xfId="0" applyFont="1" applyFill="1" applyBorder="1" applyAlignment="1">
      <alignment horizontal="left" vertical="center" wrapText="1"/>
    </xf>
    <xf numFmtId="190" fontId="14" fillId="36" borderId="25" xfId="49" applyNumberFormat="1" applyFont="1" applyFill="1" applyBorder="1" applyAlignment="1">
      <alignment horizontal="left" vertical="center" wrapText="1"/>
    </xf>
    <xf numFmtId="190" fontId="14" fillId="40" borderId="10" xfId="49" applyNumberFormat="1" applyFont="1" applyFill="1" applyBorder="1" applyAlignment="1">
      <alignment horizontal="left" vertical="center" wrapText="1"/>
    </xf>
    <xf numFmtId="190" fontId="14" fillId="10" borderId="28" xfId="49" applyNumberFormat="1" applyFont="1" applyFill="1" applyBorder="1" applyAlignment="1">
      <alignment horizontal="left" vertical="center" wrapText="1"/>
    </xf>
    <xf numFmtId="41" fontId="11" fillId="42" borderId="11" xfId="39" applyNumberFormat="1" applyFont="1" applyFill="1" applyBorder="1" applyAlignment="1">
      <alignment horizontal="left" vertical="center" wrapText="1"/>
    </xf>
    <xf numFmtId="41" fontId="12" fillId="40" borderId="11" xfId="39" applyNumberFormat="1" applyFont="1" applyFill="1" applyBorder="1" applyAlignment="1">
      <alignment horizontal="left" vertical="center" wrapText="1"/>
    </xf>
    <xf numFmtId="41" fontId="11" fillId="40" borderId="11" xfId="39" applyNumberFormat="1" applyFont="1" applyFill="1" applyBorder="1" applyAlignment="1">
      <alignment horizontal="left" vertical="center" wrapText="1"/>
    </xf>
    <xf numFmtId="41" fontId="76" fillId="0" borderId="11" xfId="39" applyNumberFormat="1" applyFont="1" applyFill="1" applyBorder="1" applyAlignment="1">
      <alignment horizontal="left" vertical="center" wrapText="1"/>
    </xf>
    <xf numFmtId="41" fontId="77" fillId="42" borderId="11" xfId="39" applyNumberFormat="1" applyFont="1" applyFill="1" applyBorder="1" applyAlignment="1">
      <alignment horizontal="left" vertical="center" wrapText="1"/>
    </xf>
    <xf numFmtId="41" fontId="77" fillId="42" borderId="11" xfId="39" applyNumberFormat="1" applyFont="1" applyFill="1" applyBorder="1" applyAlignment="1">
      <alignment horizontal="left" vertical="center" wrapText="1"/>
    </xf>
    <xf numFmtId="41" fontId="11" fillId="42" borderId="11" xfId="39" applyNumberFormat="1" applyFont="1" applyFill="1" applyBorder="1" applyAlignment="1">
      <alignment horizontal="left" vertical="center" wrapText="1"/>
    </xf>
    <xf numFmtId="41" fontId="12" fillId="10" borderId="28" xfId="39" applyNumberFormat="1" applyFont="1" applyFill="1" applyBorder="1" applyAlignment="1">
      <alignment horizontal="left" vertical="center" wrapText="1"/>
    </xf>
    <xf numFmtId="41" fontId="11" fillId="10" borderId="28" xfId="39" applyNumberFormat="1" applyFont="1" applyFill="1" applyBorder="1" applyAlignment="1">
      <alignment horizontal="left" vertical="center" wrapText="1"/>
    </xf>
    <xf numFmtId="189" fontId="28" fillId="40" borderId="15" xfId="34" applyNumberFormat="1" applyFont="1" applyFill="1" applyBorder="1" applyAlignment="1">
      <alignment horizontal="center" vertical="center" wrapText="1"/>
    </xf>
    <xf numFmtId="41" fontId="70" fillId="40" borderId="18" xfId="39" applyNumberFormat="1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left" vertical="center" wrapText="1"/>
    </xf>
    <xf numFmtId="49" fontId="68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69" fillId="40" borderId="12" xfId="0" applyFont="1" applyFill="1" applyBorder="1" applyAlignment="1">
      <alignment horizontal="left" vertical="center" wrapText="1"/>
    </xf>
    <xf numFmtId="190" fontId="14" fillId="40" borderId="18" xfId="49" applyNumberFormat="1" applyFont="1" applyFill="1" applyBorder="1" applyAlignment="1">
      <alignment horizontal="left" vertical="center" wrapText="1"/>
    </xf>
    <xf numFmtId="41" fontId="70" fillId="40" borderId="15" xfId="39" applyNumberFormat="1" applyFont="1" applyFill="1" applyBorder="1" applyAlignment="1">
      <alignment horizontal="left" vertical="center" wrapText="1"/>
    </xf>
    <xf numFmtId="49" fontId="0" fillId="40" borderId="11" xfId="0" applyNumberFormat="1" applyFill="1" applyBorder="1" applyAlignment="1">
      <alignment horizontal="left"/>
    </xf>
    <xf numFmtId="179" fontId="7" fillId="40" borderId="10" xfId="34" applyNumberFormat="1" applyFont="1" applyFill="1" applyBorder="1" applyAlignment="1">
      <alignment horizontal="center" vertical="center" wrapText="1"/>
    </xf>
    <xf numFmtId="189" fontId="7" fillId="40" borderId="10" xfId="34" applyNumberFormat="1" applyFont="1" applyFill="1" applyBorder="1" applyAlignment="1">
      <alignment horizontal="center" vertical="center" wrapText="1"/>
    </xf>
    <xf numFmtId="166" fontId="5" fillId="40" borderId="16" xfId="49" applyNumberFormat="1" applyFont="1" applyFill="1" applyBorder="1" applyAlignment="1">
      <alignment horizontal="center" vertical="center" wrapText="1"/>
    </xf>
    <xf numFmtId="41" fontId="4" fillId="40" borderId="11" xfId="39" applyNumberFormat="1" applyFont="1" applyFill="1" applyBorder="1" applyAlignment="1">
      <alignment horizontal="left" vertical="center" wrapText="1"/>
    </xf>
    <xf numFmtId="179" fontId="7" fillId="10" borderId="37" xfId="34" applyNumberFormat="1" applyFont="1" applyFill="1" applyBorder="1" applyAlignment="1">
      <alignment horizontal="center" vertical="center" wrapText="1"/>
    </xf>
    <xf numFmtId="189" fontId="7" fillId="10" borderId="37" xfId="34" applyNumberFormat="1" applyFont="1" applyFill="1" applyBorder="1" applyAlignment="1">
      <alignment horizontal="center" vertical="center" wrapText="1"/>
    </xf>
    <xf numFmtId="189" fontId="5" fillId="10" borderId="38" xfId="34" applyNumberFormat="1" applyFont="1" applyFill="1" applyBorder="1" applyAlignment="1">
      <alignment horizontal="center" vertical="center" wrapText="1"/>
    </xf>
    <xf numFmtId="41" fontId="11" fillId="10" borderId="37" xfId="39" applyNumberFormat="1" applyFont="1" applyFill="1" applyBorder="1" applyAlignment="1">
      <alignment horizontal="left" vertical="center" wrapText="1"/>
    </xf>
    <xf numFmtId="41" fontId="4" fillId="10" borderId="37" xfId="39" applyNumberFormat="1" applyFont="1" applyFill="1" applyBorder="1" applyAlignment="1">
      <alignment horizontal="left" vertical="center" wrapText="1"/>
    </xf>
    <xf numFmtId="166" fontId="5" fillId="10" borderId="16" xfId="49" applyNumberFormat="1" applyFont="1" applyFill="1" applyBorder="1" applyAlignment="1">
      <alignment horizontal="center" vertical="center" wrapText="1"/>
    </xf>
    <xf numFmtId="41" fontId="77" fillId="7" borderId="11" xfId="39" applyNumberFormat="1" applyFont="1" applyFill="1" applyBorder="1" applyAlignment="1">
      <alignment horizontal="left" vertical="center" wrapText="1"/>
    </xf>
    <xf numFmtId="166" fontId="5" fillId="34" borderId="39" xfId="49" applyNumberFormat="1" applyFont="1" applyFill="1" applyBorder="1" applyAlignment="1">
      <alignment horizontal="center" vertical="center" wrapText="1"/>
    </xf>
    <xf numFmtId="41" fontId="77" fillId="7" borderId="11" xfId="39" applyNumberFormat="1" applyFont="1" applyFill="1" applyBorder="1" applyAlignment="1">
      <alignment horizontal="left" vertical="center" wrapText="1"/>
    </xf>
    <xf numFmtId="41" fontId="11" fillId="2" borderId="11" xfId="39" applyNumberFormat="1" applyFont="1" applyFill="1" applyBorder="1" applyAlignment="1">
      <alignment horizontal="left" vertical="center" wrapText="1"/>
    </xf>
    <xf numFmtId="41" fontId="11" fillId="2" borderId="11" xfId="39" applyNumberFormat="1" applyFont="1" applyFill="1" applyBorder="1" applyAlignment="1">
      <alignment horizontal="left" vertical="center" wrapText="1"/>
    </xf>
    <xf numFmtId="41" fontId="77" fillId="2" borderId="11" xfId="39" applyNumberFormat="1" applyFont="1" applyFill="1" applyBorder="1" applyAlignment="1">
      <alignment horizontal="left" vertical="center" wrapText="1"/>
    </xf>
    <xf numFmtId="41" fontId="11" fillId="2" borderId="10" xfId="39" applyNumberFormat="1" applyFont="1" applyFill="1" applyBorder="1" applyAlignment="1">
      <alignment horizontal="left" vertical="center" wrapText="1"/>
    </xf>
    <xf numFmtId="41" fontId="77" fillId="2" borderId="11" xfId="39" applyNumberFormat="1" applyFont="1" applyFill="1" applyBorder="1" applyAlignment="1">
      <alignment horizontal="left" vertical="center" wrapText="1"/>
    </xf>
    <xf numFmtId="49" fontId="25" fillId="40" borderId="11" xfId="0" applyNumberFormat="1" applyFont="1" applyFill="1" applyBorder="1" applyAlignment="1">
      <alignment horizontal="left"/>
    </xf>
    <xf numFmtId="179" fontId="29" fillId="34" borderId="10" xfId="34" applyNumberFormat="1" applyFont="1" applyFill="1" applyBorder="1" applyAlignment="1">
      <alignment horizontal="center" vertical="center" wrapText="1"/>
    </xf>
    <xf numFmtId="41" fontId="70" fillId="10" borderId="11" xfId="39" applyNumberFormat="1" applyFont="1" applyFill="1" applyBorder="1" applyAlignment="1">
      <alignment horizontal="left" vertical="center" wrapText="1"/>
    </xf>
    <xf numFmtId="0" fontId="76" fillId="0" borderId="3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79" fontId="5" fillId="34" borderId="10" xfId="34" applyNumberFormat="1" applyFont="1" applyFill="1" applyBorder="1" applyAlignment="1">
      <alignment horizontal="center" vertical="center" wrapText="1"/>
    </xf>
    <xf numFmtId="179" fontId="7" fillId="40" borderId="11" xfId="34" applyNumberFormat="1" applyFont="1" applyFill="1" applyBorder="1" applyAlignment="1">
      <alignment horizontal="center" vertical="center" wrapText="1"/>
    </xf>
    <xf numFmtId="189" fontId="7" fillId="40" borderId="11" xfId="34" applyNumberFormat="1" applyFont="1" applyFill="1" applyBorder="1" applyAlignment="1">
      <alignment horizontal="center" vertical="center" wrapText="1"/>
    </xf>
    <xf numFmtId="189" fontId="5" fillId="34" borderId="15" xfId="34" applyNumberFormat="1" applyFont="1" applyFill="1" applyBorder="1" applyAlignment="1">
      <alignment horizontal="center" vertical="center" wrapText="1"/>
    </xf>
    <xf numFmtId="166" fontId="5" fillId="40" borderId="39" xfId="49" applyNumberFormat="1" applyFont="1" applyFill="1" applyBorder="1" applyAlignment="1">
      <alignment horizontal="center" vertical="center" wrapText="1"/>
    </xf>
    <xf numFmtId="49" fontId="21" fillId="38" borderId="40" xfId="0" applyNumberFormat="1" applyFont="1" applyFill="1" applyBorder="1" applyAlignment="1">
      <alignment horizontal="left" vertical="center" wrapText="1"/>
    </xf>
    <xf numFmtId="190" fontId="14" fillId="36" borderId="40" xfId="49" applyNumberFormat="1" applyFont="1" applyFill="1" applyBorder="1" applyAlignment="1">
      <alignment horizontal="left" vertical="center" wrapText="1"/>
    </xf>
    <xf numFmtId="190" fontId="14" fillId="36" borderId="20" xfId="49" applyNumberFormat="1" applyFont="1" applyFill="1" applyBorder="1" applyAlignment="1">
      <alignment horizontal="left" vertical="center" wrapText="1"/>
    </xf>
    <xf numFmtId="179" fontId="7" fillId="33" borderId="20" xfId="34" applyNumberFormat="1" applyFont="1" applyFill="1" applyBorder="1" applyAlignment="1">
      <alignment horizontal="center" vertical="center" wrapText="1"/>
    </xf>
    <xf numFmtId="189" fontId="7" fillId="33" borderId="20" xfId="34" applyNumberFormat="1" applyFont="1" applyFill="1" applyBorder="1" applyAlignment="1">
      <alignment horizontal="center" vertical="center" wrapText="1"/>
    </xf>
    <xf numFmtId="179" fontId="4" fillId="34" borderId="20" xfId="34" applyNumberFormat="1" applyFont="1" applyFill="1" applyBorder="1" applyAlignment="1">
      <alignment horizontal="center" vertical="center" wrapText="1"/>
    </xf>
    <xf numFmtId="41" fontId="70" fillId="10" borderId="17" xfId="39" applyNumberFormat="1" applyFont="1" applyFill="1" applyBorder="1" applyAlignment="1">
      <alignment horizontal="left" vertical="center" wrapText="1"/>
    </xf>
    <xf numFmtId="41" fontId="71" fillId="13" borderId="17" xfId="39" applyNumberFormat="1" applyFont="1" applyFill="1" applyBorder="1" applyAlignment="1">
      <alignment horizontal="left" vertical="center" wrapText="1"/>
    </xf>
    <xf numFmtId="41" fontId="4" fillId="16" borderId="17" xfId="39" applyNumberFormat="1" applyFont="1" applyFill="1" applyBorder="1" applyAlignment="1">
      <alignment horizontal="left" vertical="center" wrapText="1"/>
    </xf>
    <xf numFmtId="166" fontId="5" fillId="34" borderId="41" xfId="49" applyNumberFormat="1" applyFont="1" applyFill="1" applyBorder="1" applyAlignment="1">
      <alignment horizontal="center" vertical="center" wrapText="1"/>
    </xf>
    <xf numFmtId="49" fontId="5" fillId="38" borderId="42" xfId="0" applyNumberFormat="1" applyFont="1" applyFill="1" applyBorder="1" applyAlignment="1">
      <alignment horizontal="left" vertical="center" wrapText="1"/>
    </xf>
    <xf numFmtId="0" fontId="5" fillId="38" borderId="43" xfId="0" applyFont="1" applyFill="1" applyBorder="1" applyAlignment="1">
      <alignment horizontal="left" vertical="center" wrapText="1"/>
    </xf>
    <xf numFmtId="166" fontId="5" fillId="38" borderId="42" xfId="49" applyNumberFormat="1" applyFont="1" applyFill="1" applyBorder="1" applyAlignment="1">
      <alignment horizontal="center" vertical="center" wrapText="1"/>
    </xf>
    <xf numFmtId="166" fontId="5" fillId="38" borderId="43" xfId="49" applyNumberFormat="1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189" fontId="5" fillId="38" borderId="43" xfId="0" applyNumberFormat="1" applyFont="1" applyFill="1" applyBorder="1" applyAlignment="1">
      <alignment horizontal="center" vertical="center"/>
    </xf>
    <xf numFmtId="41" fontId="5" fillId="38" borderId="44" xfId="39" applyNumberFormat="1" applyFont="1" applyFill="1" applyBorder="1" applyAlignment="1">
      <alignment vertical="center" wrapText="1"/>
    </xf>
    <xf numFmtId="41" fontId="5" fillId="38" borderId="44" xfId="39" applyNumberFormat="1" applyFont="1" applyFill="1" applyBorder="1" applyAlignment="1">
      <alignment vertical="center" wrapText="1"/>
    </xf>
    <xf numFmtId="41" fontId="5" fillId="38" borderId="45" xfId="39" applyNumberFormat="1" applyFont="1" applyFill="1" applyBorder="1" applyAlignment="1">
      <alignment vertical="center" wrapText="1"/>
    </xf>
    <xf numFmtId="41" fontId="5" fillId="38" borderId="43" xfId="39" applyNumberFormat="1" applyFont="1" applyFill="1" applyBorder="1" applyAlignment="1">
      <alignment horizontal="center" vertical="center" wrapText="1"/>
    </xf>
    <xf numFmtId="43" fontId="5" fillId="38" borderId="43" xfId="39" applyNumberFormat="1" applyFont="1" applyFill="1" applyBorder="1" applyAlignment="1">
      <alignment horizontal="center" vertical="center" wrapText="1"/>
    </xf>
    <xf numFmtId="166" fontId="5" fillId="38" borderId="46" xfId="49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4" fontId="7" fillId="33" borderId="47" xfId="39" applyFont="1" applyFill="1" applyBorder="1" applyAlignment="1">
      <alignment horizontal="center" vertical="center" textRotation="90" wrapText="1"/>
    </xf>
    <xf numFmtId="44" fontId="7" fillId="33" borderId="41" xfId="39" applyFont="1" applyFill="1" applyBorder="1" applyAlignment="1">
      <alignment horizontal="center" vertical="center" textRotation="90" wrapText="1"/>
    </xf>
    <xf numFmtId="44" fontId="7" fillId="33" borderId="48" xfId="39" applyFont="1" applyFill="1" applyBorder="1" applyAlignment="1">
      <alignment horizontal="center" vertical="center" textRotation="90" wrapText="1"/>
    </xf>
    <xf numFmtId="44" fontId="4" fillId="16" borderId="49" xfId="39" applyFont="1" applyFill="1" applyBorder="1" applyAlignment="1">
      <alignment horizontal="center" vertical="center" textRotation="90" wrapText="1"/>
    </xf>
    <xf numFmtId="44" fontId="4" fillId="16" borderId="20" xfId="39" applyFont="1" applyFill="1" applyBorder="1" applyAlignment="1">
      <alignment horizontal="center" vertical="center" textRotation="90" wrapText="1"/>
    </xf>
    <xf numFmtId="44" fontId="4" fillId="16" borderId="37" xfId="39" applyFont="1" applyFill="1" applyBorder="1" applyAlignment="1">
      <alignment horizontal="center" vertical="center" textRotation="90" wrapText="1"/>
    </xf>
    <xf numFmtId="9" fontId="4" fillId="0" borderId="50" xfId="49" applyFont="1" applyBorder="1" applyAlignment="1">
      <alignment horizontal="center" vertical="center" textRotation="90" wrapText="1"/>
    </xf>
    <xf numFmtId="9" fontId="4" fillId="0" borderId="18" xfId="49" applyFont="1" applyBorder="1" applyAlignment="1">
      <alignment horizontal="center" vertical="center" textRotation="90" wrapText="1"/>
    </xf>
    <xf numFmtId="9" fontId="4" fillId="0" borderId="49" xfId="49" applyFont="1" applyBorder="1" applyAlignment="1">
      <alignment horizontal="center" vertical="center" textRotation="90" wrapText="1"/>
    </xf>
    <xf numFmtId="9" fontId="4" fillId="0" borderId="10" xfId="49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191" fontId="19" fillId="0" borderId="0" xfId="0" applyNumberFormat="1" applyFont="1" applyFill="1" applyBorder="1" applyAlignment="1">
      <alignment vertical="center"/>
    </xf>
    <xf numFmtId="191" fontId="19" fillId="0" borderId="51" xfId="0" applyNumberFormat="1" applyFont="1" applyFill="1" applyBorder="1" applyAlignment="1">
      <alignment vertical="center"/>
    </xf>
    <xf numFmtId="0" fontId="15" fillId="38" borderId="0" xfId="0" applyFont="1" applyFill="1" applyBorder="1" applyAlignment="1">
      <alignment horizontal="left" wrapText="1"/>
    </xf>
    <xf numFmtId="44" fontId="7" fillId="38" borderId="50" xfId="39" applyFont="1" applyFill="1" applyBorder="1" applyAlignment="1">
      <alignment horizontal="center" vertical="center" textRotation="90" wrapText="1"/>
    </xf>
    <xf numFmtId="44" fontId="7" fillId="38" borderId="40" xfId="39" applyFont="1" applyFill="1" applyBorder="1" applyAlignment="1">
      <alignment horizontal="center" vertical="center" textRotation="90" wrapText="1"/>
    </xf>
    <xf numFmtId="44" fontId="7" fillId="38" borderId="52" xfId="39" applyFont="1" applyFill="1" applyBorder="1" applyAlignment="1">
      <alignment horizontal="center" vertical="center" textRotation="90" wrapText="1"/>
    </xf>
    <xf numFmtId="44" fontId="7" fillId="39" borderId="49" xfId="39" applyFont="1" applyFill="1" applyBorder="1" applyAlignment="1">
      <alignment horizontal="center" vertical="center" textRotation="90" wrapText="1"/>
    </xf>
    <xf numFmtId="44" fontId="7" fillId="39" borderId="20" xfId="39" applyFont="1" applyFill="1" applyBorder="1" applyAlignment="1">
      <alignment horizontal="center" vertical="center" textRotation="90" wrapText="1"/>
    </xf>
    <xf numFmtId="44" fontId="7" fillId="39" borderId="37" xfId="39" applyFont="1" applyFill="1" applyBorder="1" applyAlignment="1">
      <alignment horizontal="center" vertical="center" textRotation="90" wrapText="1"/>
    </xf>
    <xf numFmtId="165" fontId="22" fillId="0" borderId="32" xfId="39" applyNumberFormat="1" applyFont="1" applyBorder="1" applyAlignment="1">
      <alignment horizontal="left" wrapText="1"/>
    </xf>
    <xf numFmtId="9" fontId="4" fillId="0" borderId="53" xfId="49" applyFont="1" applyBorder="1" applyAlignment="1">
      <alignment horizontal="center" vertical="center" wrapText="1" readingOrder="1"/>
    </xf>
    <xf numFmtId="9" fontId="4" fillId="0" borderId="54" xfId="49" applyFont="1" applyBorder="1" applyAlignment="1">
      <alignment horizontal="center" vertical="center" wrapText="1" readingOrder="1"/>
    </xf>
    <xf numFmtId="42" fontId="19" fillId="0" borderId="0" xfId="39" applyNumberFormat="1" applyFont="1" applyBorder="1" applyAlignment="1">
      <alignment/>
    </xf>
    <xf numFmtId="165" fontId="16" fillId="0" borderId="51" xfId="39" applyNumberFormat="1" applyFont="1" applyBorder="1" applyAlignment="1">
      <alignment/>
    </xf>
    <xf numFmtId="44" fontId="7" fillId="0" borderId="47" xfId="39" applyFont="1" applyBorder="1" applyAlignment="1">
      <alignment horizontal="center" vertical="center" wrapText="1"/>
    </xf>
    <xf numFmtId="44" fontId="7" fillId="0" borderId="41" xfId="39" applyFont="1" applyBorder="1" applyAlignment="1">
      <alignment horizontal="center" vertical="center" wrapText="1"/>
    </xf>
    <xf numFmtId="44" fontId="7" fillId="0" borderId="48" xfId="39" applyFont="1" applyBorder="1" applyAlignment="1">
      <alignment horizontal="center" vertical="center" wrapText="1"/>
    </xf>
    <xf numFmtId="44" fontId="5" fillId="33" borderId="49" xfId="39" applyFont="1" applyFill="1" applyBorder="1" applyAlignment="1">
      <alignment horizontal="center" vertical="center" textRotation="90" wrapText="1"/>
    </xf>
    <xf numFmtId="44" fontId="5" fillId="33" borderId="20" xfId="39" applyFont="1" applyFill="1" applyBorder="1" applyAlignment="1">
      <alignment horizontal="center" vertical="center" textRotation="90" wrapText="1"/>
    </xf>
    <xf numFmtId="44" fontId="5" fillId="33" borderId="37" xfId="39" applyFont="1" applyFill="1" applyBorder="1" applyAlignment="1">
      <alignment horizontal="center" vertical="center" textRotation="90" wrapText="1"/>
    </xf>
    <xf numFmtId="44" fontId="5" fillId="0" borderId="55" xfId="39" applyFont="1" applyBorder="1" applyAlignment="1">
      <alignment horizontal="center" wrapText="1"/>
    </xf>
    <xf numFmtId="44" fontId="5" fillId="0" borderId="56" xfId="39" applyFont="1" applyBorder="1" applyAlignment="1">
      <alignment horizontal="center" wrapText="1"/>
    </xf>
    <xf numFmtId="165" fontId="8" fillId="0" borderId="0" xfId="39" applyNumberFormat="1" applyFont="1" applyBorder="1" applyAlignment="1">
      <alignment horizontal="left" wrapText="1"/>
    </xf>
    <xf numFmtId="44" fontId="7" fillId="2" borderId="49" xfId="39" applyFont="1" applyFill="1" applyBorder="1" applyAlignment="1">
      <alignment horizontal="center" vertical="center" textRotation="90" wrapText="1"/>
    </xf>
    <xf numFmtId="44" fontId="7" fillId="2" borderId="20" xfId="39" applyFont="1" applyFill="1" applyBorder="1" applyAlignment="1">
      <alignment horizontal="center" vertical="center" textRotation="90" wrapText="1"/>
    </xf>
    <xf numFmtId="44" fontId="7" fillId="2" borderId="37" xfId="39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left"/>
    </xf>
    <xf numFmtId="0" fontId="0" fillId="0" borderId="0" xfId="0" applyAlignment="1">
      <alignment/>
    </xf>
    <xf numFmtId="44" fontId="4" fillId="13" borderId="49" xfId="39" applyFont="1" applyFill="1" applyBorder="1" applyAlignment="1">
      <alignment horizontal="center" vertical="center" textRotation="90" wrapText="1"/>
    </xf>
    <xf numFmtId="44" fontId="4" fillId="13" borderId="20" xfId="39" applyFont="1" applyFill="1" applyBorder="1" applyAlignment="1">
      <alignment horizontal="center" vertical="center" textRotation="90" wrapText="1"/>
    </xf>
    <xf numFmtId="44" fontId="4" fillId="13" borderId="37" xfId="39" applyFont="1" applyFill="1" applyBorder="1" applyAlignment="1">
      <alignment horizontal="center" vertical="center" textRotation="90" wrapText="1"/>
    </xf>
    <xf numFmtId="44" fontId="7" fillId="37" borderId="49" xfId="39" applyFont="1" applyFill="1" applyBorder="1" applyAlignment="1">
      <alignment horizontal="center" vertical="center" textRotation="90" wrapText="1"/>
    </xf>
    <xf numFmtId="44" fontId="7" fillId="37" borderId="20" xfId="39" applyFont="1" applyFill="1" applyBorder="1" applyAlignment="1">
      <alignment horizontal="center" vertical="center" textRotation="90" wrapText="1"/>
    </xf>
    <xf numFmtId="44" fontId="7" fillId="37" borderId="37" xfId="39" applyFont="1" applyFill="1" applyBorder="1" applyAlignment="1">
      <alignment horizontal="center" vertical="center" textRotation="90" wrapText="1"/>
    </xf>
    <xf numFmtId="44" fontId="7" fillId="0" borderId="49" xfId="39" applyFont="1" applyBorder="1" applyAlignment="1">
      <alignment horizontal="center" vertical="center" textRotation="90" wrapText="1"/>
    </xf>
    <xf numFmtId="44" fontId="7" fillId="0" borderId="20" xfId="39" applyFont="1" applyBorder="1" applyAlignment="1">
      <alignment horizontal="center" vertical="center" textRotation="90" wrapText="1"/>
    </xf>
    <xf numFmtId="44" fontId="7" fillId="0" borderId="37" xfId="39" applyFont="1" applyBorder="1" applyAlignment="1">
      <alignment horizontal="center" vertical="center" textRotation="90" wrapText="1"/>
    </xf>
    <xf numFmtId="165" fontId="8" fillId="0" borderId="0" xfId="39" applyNumberFormat="1" applyFont="1" applyBorder="1" applyAlignment="1">
      <alignment horizontal="center" wrapText="1"/>
    </xf>
    <xf numFmtId="44" fontId="7" fillId="0" borderId="49" xfId="39" applyFont="1" applyFill="1" applyBorder="1" applyAlignment="1">
      <alignment horizontal="center" vertical="center" wrapText="1"/>
    </xf>
    <xf numFmtId="44" fontId="7" fillId="0" borderId="20" xfId="39" applyFont="1" applyFill="1" applyBorder="1" applyAlignment="1">
      <alignment horizontal="center" vertical="center" wrapText="1"/>
    </xf>
    <xf numFmtId="44" fontId="7" fillId="0" borderId="37" xfId="39" applyFont="1" applyFill="1" applyBorder="1" applyAlignment="1">
      <alignment horizontal="center" vertical="center" wrapText="1"/>
    </xf>
    <xf numFmtId="44" fontId="4" fillId="0" borderId="49" xfId="39" applyFont="1" applyBorder="1" applyAlignment="1">
      <alignment horizontal="center" vertical="center" textRotation="90" wrapText="1"/>
    </xf>
    <xf numFmtId="44" fontId="4" fillId="0" borderId="20" xfId="39" applyFont="1" applyBorder="1" applyAlignment="1">
      <alignment horizontal="center" vertical="center" textRotation="90" wrapText="1"/>
    </xf>
    <xf numFmtId="44" fontId="4" fillId="0" borderId="37" xfId="39" applyFont="1" applyBorder="1" applyAlignment="1">
      <alignment horizontal="center" vertical="center" textRotation="90" wrapText="1"/>
    </xf>
    <xf numFmtId="165" fontId="23" fillId="0" borderId="0" xfId="39" applyNumberFormat="1" applyFont="1" applyBorder="1" applyAlignment="1">
      <alignment horizontal="left" wrapText="1"/>
    </xf>
    <xf numFmtId="165" fontId="13" fillId="0" borderId="0" xfId="39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5" fillId="43" borderId="0" xfId="0" applyFont="1" applyFill="1" applyBorder="1" applyAlignment="1">
      <alignment horizontal="left" wrapText="1"/>
    </xf>
    <xf numFmtId="44" fontId="5" fillId="0" borderId="49" xfId="39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44" fontId="7" fillId="41" borderId="50" xfId="39" applyFont="1" applyFill="1" applyBorder="1" applyAlignment="1">
      <alignment horizontal="center" vertical="center" textRotation="90" wrapText="1"/>
    </xf>
    <xf numFmtId="44" fontId="7" fillId="41" borderId="40" xfId="39" applyFont="1" applyFill="1" applyBorder="1" applyAlignment="1">
      <alignment horizontal="center" vertical="center" textRotation="90" wrapText="1"/>
    </xf>
    <xf numFmtId="44" fontId="7" fillId="41" borderId="52" xfId="39" applyFont="1" applyFill="1" applyBorder="1" applyAlignment="1">
      <alignment horizontal="center" vertical="center" textRotation="90" wrapText="1"/>
    </xf>
    <xf numFmtId="44" fontId="7" fillId="0" borderId="57" xfId="39" applyFont="1" applyBorder="1" applyAlignment="1">
      <alignment horizontal="center" vertical="center" wrapText="1"/>
    </xf>
    <xf numFmtId="44" fontId="7" fillId="0" borderId="20" xfId="39" applyFont="1" applyBorder="1" applyAlignment="1">
      <alignment horizontal="center" vertical="center" wrapText="1"/>
    </xf>
    <xf numFmtId="44" fontId="7" fillId="0" borderId="37" xfId="39" applyFont="1" applyBorder="1" applyAlignment="1">
      <alignment horizontal="center" vertical="center" wrapText="1"/>
    </xf>
    <xf numFmtId="44" fontId="5" fillId="0" borderId="45" xfId="39" applyFont="1" applyBorder="1" applyAlignment="1">
      <alignment horizontal="center" wrapText="1"/>
    </xf>
    <xf numFmtId="0" fontId="18" fillId="16" borderId="20" xfId="0" applyFont="1" applyFill="1" applyBorder="1" applyAlignment="1">
      <alignment horizontal="center" vertical="center" textRotation="90" wrapText="1"/>
    </xf>
    <xf numFmtId="0" fontId="18" fillId="16" borderId="37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9" fontId="4" fillId="0" borderId="40" xfId="49" applyFont="1" applyBorder="1" applyAlignment="1">
      <alignment horizontal="center" vertical="center" textRotation="90" wrapText="1"/>
    </xf>
    <xf numFmtId="9" fontId="4" fillId="0" borderId="20" xfId="49" applyFont="1" applyBorder="1" applyAlignment="1">
      <alignment horizontal="center" vertical="center" textRotation="90" wrapText="1"/>
    </xf>
    <xf numFmtId="165" fontId="16" fillId="0" borderId="0" xfId="39" applyNumberFormat="1" applyFont="1" applyBorder="1" applyAlignment="1">
      <alignment/>
    </xf>
    <xf numFmtId="0" fontId="0" fillId="0" borderId="51" xfId="0" applyBorder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5" fontId="19" fillId="0" borderId="0" xfId="39" applyNumberFormat="1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47"/>
  <sheetViews>
    <sheetView tabSelected="1" view="pageBreakPreview" zoomScale="51" zoomScaleNormal="71" zoomScaleSheetLayoutView="51" zoomScalePageLayoutView="0" workbookViewId="0" topLeftCell="A1">
      <selection activeCell="J32" sqref="J32"/>
    </sheetView>
  </sheetViews>
  <sheetFormatPr defaultColWidth="9.125" defaultRowHeight="12.75"/>
  <cols>
    <col min="1" max="1" width="10.875" style="3" customWidth="1"/>
    <col min="2" max="2" width="30.875" style="2" customWidth="1"/>
    <col min="3" max="3" width="11.50390625" style="2" customWidth="1"/>
    <col min="4" max="4" width="42.375" style="2" customWidth="1"/>
    <col min="5" max="6" width="8.125" style="2" customWidth="1"/>
    <col min="7" max="7" width="8.50390625" style="7" customWidth="1"/>
    <col min="8" max="8" width="7.625" style="7" customWidth="1"/>
    <col min="9" max="9" width="9.00390625" style="6" customWidth="1"/>
    <col min="10" max="10" width="19.625" style="6" customWidth="1"/>
    <col min="11" max="12" width="16.625" style="7" customWidth="1"/>
    <col min="13" max="14" width="18.50390625" style="6" customWidth="1"/>
    <col min="15" max="15" width="17.50390625" style="6" customWidth="1"/>
    <col min="16" max="16" width="19.375" style="1" customWidth="1"/>
    <col min="17" max="17" width="9.125" style="1" customWidth="1"/>
    <col min="18" max="16384" width="9.125" style="1" customWidth="1"/>
  </cols>
  <sheetData>
    <row r="1" spans="1:24" s="5" customFormat="1" ht="39" customHeight="1">
      <c r="A1" s="228" t="s">
        <v>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9"/>
      <c r="U1" s="229"/>
      <c r="V1" s="229"/>
      <c r="W1" s="229"/>
      <c r="X1" s="229"/>
    </row>
    <row r="2" spans="1:24" s="5" customFormat="1" ht="43.5" customHeight="1">
      <c r="A2" s="232" t="s">
        <v>148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2"/>
      <c r="U2" s="22"/>
      <c r="V2" s="22"/>
      <c r="W2" s="14"/>
      <c r="X2" s="14"/>
    </row>
    <row r="3" spans="1:26" s="5" customFormat="1" ht="32.25" customHeight="1">
      <c r="A3" s="47" t="s">
        <v>52</v>
      </c>
      <c r="B3" s="47"/>
      <c r="C3" s="48"/>
      <c r="D3" s="23">
        <v>1800000</v>
      </c>
      <c r="E3" s="267" t="s">
        <v>66</v>
      </c>
      <c r="F3" s="267"/>
      <c r="G3" s="252" t="s">
        <v>67</v>
      </c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4"/>
      <c r="S3" s="24"/>
      <c r="T3" s="24"/>
      <c r="U3" s="24"/>
      <c r="V3" s="21"/>
      <c r="W3" s="21"/>
      <c r="X3" s="21"/>
      <c r="Y3" s="21"/>
      <c r="Z3" s="21"/>
    </row>
    <row r="4" spans="1:26" s="5" customFormat="1" ht="32.25" customHeight="1" thickBot="1">
      <c r="A4" s="50" t="s">
        <v>71</v>
      </c>
      <c r="B4" s="50"/>
      <c r="C4" s="50"/>
      <c r="D4" s="72">
        <v>1201000</v>
      </c>
      <c r="E4" s="73"/>
      <c r="F4" s="73"/>
      <c r="G4" s="239" t="s">
        <v>68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"/>
      <c r="S4" s="24"/>
      <c r="T4" s="24"/>
      <c r="U4" s="24"/>
      <c r="V4" s="21"/>
      <c r="W4" s="21"/>
      <c r="X4" s="21"/>
      <c r="Y4" s="21"/>
      <c r="Z4" s="21"/>
    </row>
    <row r="5" spans="1:24" s="4" customFormat="1" ht="39.75" customHeight="1" thickBot="1">
      <c r="A5" s="233" t="s">
        <v>4</v>
      </c>
      <c r="B5" s="268" t="s">
        <v>2</v>
      </c>
      <c r="C5" s="271" t="s">
        <v>3</v>
      </c>
      <c r="D5" s="244" t="s">
        <v>1</v>
      </c>
      <c r="E5" s="250" t="s">
        <v>36</v>
      </c>
      <c r="F5" s="251"/>
      <c r="G5" s="247" t="s">
        <v>5</v>
      </c>
      <c r="H5" s="247" t="s">
        <v>7</v>
      </c>
      <c r="I5" s="247" t="s">
        <v>6</v>
      </c>
      <c r="J5" s="247" t="s">
        <v>41</v>
      </c>
      <c r="K5" s="264" t="s">
        <v>34</v>
      </c>
      <c r="L5" s="236" t="s">
        <v>64</v>
      </c>
      <c r="M5" s="261" t="s">
        <v>65</v>
      </c>
      <c r="N5" s="253" t="s">
        <v>141</v>
      </c>
      <c r="O5" s="258" t="s">
        <v>35</v>
      </c>
      <c r="P5" s="221" t="s">
        <v>168</v>
      </c>
      <c r="Q5" s="218" t="s">
        <v>45</v>
      </c>
      <c r="R5" s="24"/>
      <c r="S5" s="24"/>
      <c r="T5" s="21"/>
      <c r="U5" s="21"/>
      <c r="V5" s="21"/>
      <c r="W5" s="21"/>
      <c r="X5" s="21"/>
    </row>
    <row r="6" spans="1:24" s="4" customFormat="1" ht="39.75" customHeight="1">
      <c r="A6" s="234"/>
      <c r="B6" s="269"/>
      <c r="C6" s="272"/>
      <c r="D6" s="245"/>
      <c r="E6" s="224" t="s">
        <v>37</v>
      </c>
      <c r="F6" s="226" t="s">
        <v>38</v>
      </c>
      <c r="G6" s="248"/>
      <c r="H6" s="248"/>
      <c r="I6" s="248"/>
      <c r="J6" s="248"/>
      <c r="K6" s="265"/>
      <c r="L6" s="237"/>
      <c r="M6" s="262"/>
      <c r="N6" s="254"/>
      <c r="O6" s="259"/>
      <c r="P6" s="222"/>
      <c r="Q6" s="219"/>
      <c r="R6" s="24"/>
      <c r="S6" s="24"/>
      <c r="T6" s="21"/>
      <c r="U6" s="21"/>
      <c r="V6" s="21"/>
      <c r="W6" s="21"/>
      <c r="X6" s="21"/>
    </row>
    <row r="7" spans="1:24" s="4" customFormat="1" ht="47.25" customHeight="1">
      <c r="A7" s="234"/>
      <c r="B7" s="269"/>
      <c r="C7" s="272"/>
      <c r="D7" s="245"/>
      <c r="E7" s="225"/>
      <c r="F7" s="227"/>
      <c r="G7" s="248"/>
      <c r="H7" s="248"/>
      <c r="I7" s="248"/>
      <c r="J7" s="248"/>
      <c r="K7" s="265"/>
      <c r="L7" s="237"/>
      <c r="M7" s="262"/>
      <c r="N7" s="254"/>
      <c r="O7" s="259"/>
      <c r="P7" s="222"/>
      <c r="Q7" s="219"/>
      <c r="R7" s="24"/>
      <c r="S7" s="24"/>
      <c r="T7" s="21"/>
      <c r="U7" s="21"/>
      <c r="V7" s="21"/>
      <c r="W7" s="21"/>
      <c r="X7" s="21"/>
    </row>
    <row r="8" spans="1:24" s="4" customFormat="1" ht="31.5" customHeight="1" thickBot="1">
      <c r="A8" s="235"/>
      <c r="B8" s="270"/>
      <c r="C8" s="273"/>
      <c r="D8" s="246"/>
      <c r="E8" s="240" t="s">
        <v>139</v>
      </c>
      <c r="F8" s="241"/>
      <c r="G8" s="249"/>
      <c r="H8" s="249"/>
      <c r="I8" s="249"/>
      <c r="J8" s="249"/>
      <c r="K8" s="266"/>
      <c r="L8" s="238"/>
      <c r="M8" s="263"/>
      <c r="N8" s="255"/>
      <c r="O8" s="260"/>
      <c r="P8" s="223"/>
      <c r="Q8" s="220"/>
      <c r="R8" s="24"/>
      <c r="S8" s="24"/>
      <c r="T8" s="21"/>
      <c r="U8" s="21"/>
      <c r="V8" s="21"/>
      <c r="W8" s="21"/>
      <c r="X8" s="21"/>
    </row>
    <row r="9" spans="1:17" s="8" customFormat="1" ht="57" customHeight="1" thickTop="1">
      <c r="A9" s="103" t="s">
        <v>72</v>
      </c>
      <c r="B9" s="81" t="s">
        <v>104</v>
      </c>
      <c r="C9" s="82" t="s">
        <v>9</v>
      </c>
      <c r="D9" s="83" t="s">
        <v>105</v>
      </c>
      <c r="E9" s="101">
        <v>41640</v>
      </c>
      <c r="F9" s="102">
        <v>42004</v>
      </c>
      <c r="G9" s="15" t="s">
        <v>0</v>
      </c>
      <c r="H9" s="15" t="s">
        <v>12</v>
      </c>
      <c r="I9" s="16">
        <v>49.6</v>
      </c>
      <c r="J9" s="32" t="s">
        <v>69</v>
      </c>
      <c r="K9" s="104">
        <v>61696</v>
      </c>
      <c r="L9" s="110">
        <v>43187</v>
      </c>
      <c r="M9" s="105">
        <v>0</v>
      </c>
      <c r="N9" s="115">
        <v>-8778</v>
      </c>
      <c r="O9" s="30">
        <v>34409</v>
      </c>
      <c r="P9" s="119">
        <v>0</v>
      </c>
      <c r="Q9" s="45">
        <f aca="true" t="shared" si="0" ref="Q9:Q22">P9/K9</f>
        <v>0</v>
      </c>
    </row>
    <row r="10" spans="1:17" s="8" customFormat="1" ht="57" customHeight="1">
      <c r="A10" s="103" t="s">
        <v>73</v>
      </c>
      <c r="B10" s="161" t="s">
        <v>22</v>
      </c>
      <c r="C10" s="162" t="s">
        <v>9</v>
      </c>
      <c r="D10" s="163" t="s">
        <v>106</v>
      </c>
      <c r="E10" s="164">
        <v>41760</v>
      </c>
      <c r="F10" s="148">
        <v>41912</v>
      </c>
      <c r="G10" s="167" t="s">
        <v>12</v>
      </c>
      <c r="H10" s="167" t="s">
        <v>0</v>
      </c>
      <c r="I10" s="168">
        <v>0</v>
      </c>
      <c r="J10" s="159" t="s">
        <v>143</v>
      </c>
      <c r="K10" s="160">
        <v>129900</v>
      </c>
      <c r="L10" s="165">
        <v>0</v>
      </c>
      <c r="M10" s="118">
        <v>93000</v>
      </c>
      <c r="N10" s="118">
        <v>0</v>
      </c>
      <c r="O10" s="114">
        <v>93000</v>
      </c>
      <c r="P10" s="114">
        <v>0</v>
      </c>
      <c r="Q10" s="169">
        <f t="shared" si="0"/>
        <v>0</v>
      </c>
    </row>
    <row r="11" spans="1:17" s="8" customFormat="1" ht="57" customHeight="1">
      <c r="A11" s="103" t="s">
        <v>74</v>
      </c>
      <c r="B11" s="84" t="s">
        <v>107</v>
      </c>
      <c r="C11" s="100" t="s">
        <v>21</v>
      </c>
      <c r="D11" s="85" t="s">
        <v>108</v>
      </c>
      <c r="E11" s="63">
        <v>41640</v>
      </c>
      <c r="F11" s="64">
        <v>42004</v>
      </c>
      <c r="G11" s="15" t="s">
        <v>0</v>
      </c>
      <c r="H11" s="10" t="s">
        <v>0</v>
      </c>
      <c r="I11" s="16">
        <v>66.4</v>
      </c>
      <c r="J11" s="15" t="s">
        <v>0</v>
      </c>
      <c r="K11" s="60">
        <v>173700</v>
      </c>
      <c r="L11" s="111">
        <v>128700</v>
      </c>
      <c r="M11" s="67">
        <v>0</v>
      </c>
      <c r="N11" s="115">
        <v>0</v>
      </c>
      <c r="O11" s="31">
        <v>128700</v>
      </c>
      <c r="P11" s="120">
        <v>104000</v>
      </c>
      <c r="Q11" s="45">
        <f t="shared" si="0"/>
        <v>0.5987334484743811</v>
      </c>
    </row>
    <row r="12" spans="1:17" s="8" customFormat="1" ht="57" customHeight="1">
      <c r="A12" s="103" t="s">
        <v>75</v>
      </c>
      <c r="B12" s="86" t="s">
        <v>109</v>
      </c>
      <c r="C12" s="53" t="s">
        <v>26</v>
      </c>
      <c r="D12" s="26" t="s">
        <v>110</v>
      </c>
      <c r="E12" s="63">
        <v>41706</v>
      </c>
      <c r="F12" s="64">
        <v>41706</v>
      </c>
      <c r="G12" s="15">
        <v>0</v>
      </c>
      <c r="H12" s="10" t="s">
        <v>0</v>
      </c>
      <c r="I12" s="16">
        <v>71.2</v>
      </c>
      <c r="J12" s="15" t="s">
        <v>0</v>
      </c>
      <c r="K12" s="29">
        <v>76500</v>
      </c>
      <c r="L12" s="112">
        <v>0</v>
      </c>
      <c r="M12" s="68">
        <v>57300</v>
      </c>
      <c r="N12" s="116">
        <v>0</v>
      </c>
      <c r="O12" s="31">
        <v>57300</v>
      </c>
      <c r="P12" s="120">
        <v>48000</v>
      </c>
      <c r="Q12" s="45">
        <f t="shared" si="0"/>
        <v>0.6274509803921569</v>
      </c>
    </row>
    <row r="13" spans="1:17" s="8" customFormat="1" ht="57" customHeight="1">
      <c r="A13" s="103" t="s">
        <v>76</v>
      </c>
      <c r="B13" s="87" t="s">
        <v>111</v>
      </c>
      <c r="C13" s="53" t="s">
        <v>9</v>
      </c>
      <c r="D13" s="26" t="s">
        <v>112</v>
      </c>
      <c r="E13" s="63">
        <v>41705</v>
      </c>
      <c r="F13" s="64">
        <v>41705</v>
      </c>
      <c r="G13" s="10" t="s">
        <v>0</v>
      </c>
      <c r="H13" s="15" t="s">
        <v>12</v>
      </c>
      <c r="I13" s="9">
        <v>58.2</v>
      </c>
      <c r="J13" s="32" t="s">
        <v>144</v>
      </c>
      <c r="K13" s="29">
        <v>451221</v>
      </c>
      <c r="L13" s="112">
        <v>0</v>
      </c>
      <c r="M13" s="68">
        <v>100000</v>
      </c>
      <c r="N13" s="116">
        <v>0</v>
      </c>
      <c r="O13" s="31">
        <v>100000</v>
      </c>
      <c r="P13" s="120">
        <v>0</v>
      </c>
      <c r="Q13" s="45">
        <f t="shared" si="0"/>
        <v>0</v>
      </c>
    </row>
    <row r="14" spans="1:17" s="8" customFormat="1" ht="57" customHeight="1">
      <c r="A14" s="103" t="s">
        <v>77</v>
      </c>
      <c r="B14" s="84" t="s">
        <v>113</v>
      </c>
      <c r="C14" s="54" t="s">
        <v>9</v>
      </c>
      <c r="D14" s="85" t="s">
        <v>114</v>
      </c>
      <c r="E14" s="63">
        <v>41898</v>
      </c>
      <c r="F14" s="64">
        <v>41898</v>
      </c>
      <c r="G14" s="15" t="s">
        <v>0</v>
      </c>
      <c r="H14" s="10" t="s">
        <v>12</v>
      </c>
      <c r="I14" s="16">
        <v>60.2</v>
      </c>
      <c r="J14" s="32" t="s">
        <v>69</v>
      </c>
      <c r="K14" s="61">
        <v>61800</v>
      </c>
      <c r="L14" s="113">
        <v>0</v>
      </c>
      <c r="M14" s="69">
        <v>45900</v>
      </c>
      <c r="N14" s="117">
        <v>-9100</v>
      </c>
      <c r="O14" s="31">
        <v>36800</v>
      </c>
      <c r="P14" s="120">
        <v>0</v>
      </c>
      <c r="Q14" s="45">
        <f t="shared" si="0"/>
        <v>0</v>
      </c>
    </row>
    <row r="15" spans="1:17" s="8" customFormat="1" ht="57" customHeight="1">
      <c r="A15" s="103" t="s">
        <v>78</v>
      </c>
      <c r="B15" s="88" t="s">
        <v>29</v>
      </c>
      <c r="C15" s="53" t="s">
        <v>9</v>
      </c>
      <c r="D15" s="89" t="s">
        <v>60</v>
      </c>
      <c r="E15" s="63">
        <v>40634</v>
      </c>
      <c r="F15" s="64">
        <v>40908</v>
      </c>
      <c r="G15" s="10" t="s">
        <v>0</v>
      </c>
      <c r="H15" s="10" t="s">
        <v>0</v>
      </c>
      <c r="I15" s="9">
        <v>69.8</v>
      </c>
      <c r="J15" s="15" t="s">
        <v>0</v>
      </c>
      <c r="K15" s="29">
        <v>58000</v>
      </c>
      <c r="L15" s="112">
        <v>0</v>
      </c>
      <c r="M15" s="68">
        <v>25000</v>
      </c>
      <c r="N15" s="116">
        <v>0</v>
      </c>
      <c r="O15" s="31">
        <v>25000</v>
      </c>
      <c r="P15" s="120">
        <v>21000</v>
      </c>
      <c r="Q15" s="45">
        <f t="shared" si="0"/>
        <v>0.3620689655172414</v>
      </c>
    </row>
    <row r="16" spans="1:17" s="8" customFormat="1" ht="57" customHeight="1">
      <c r="A16" s="103" t="s">
        <v>79</v>
      </c>
      <c r="B16" s="87" t="s">
        <v>115</v>
      </c>
      <c r="C16" s="53" t="s">
        <v>9</v>
      </c>
      <c r="D16" s="26" t="s">
        <v>116</v>
      </c>
      <c r="E16" s="63">
        <v>41727</v>
      </c>
      <c r="F16" s="64">
        <v>41727</v>
      </c>
      <c r="G16" s="10" t="s">
        <v>0</v>
      </c>
      <c r="H16" s="15" t="s">
        <v>12</v>
      </c>
      <c r="I16" s="9">
        <v>59.8</v>
      </c>
      <c r="J16" s="32" t="s">
        <v>144</v>
      </c>
      <c r="K16" s="29">
        <v>108792</v>
      </c>
      <c r="L16" s="112">
        <v>0</v>
      </c>
      <c r="M16" s="68">
        <v>55424</v>
      </c>
      <c r="N16" s="116">
        <v>0</v>
      </c>
      <c r="O16" s="31">
        <v>55424</v>
      </c>
      <c r="P16" s="120">
        <v>0</v>
      </c>
      <c r="Q16" s="45">
        <f t="shared" si="0"/>
        <v>0</v>
      </c>
    </row>
    <row r="17" spans="1:17" s="8" customFormat="1" ht="57" customHeight="1">
      <c r="A17" s="103" t="s">
        <v>80</v>
      </c>
      <c r="B17" s="87" t="s">
        <v>23</v>
      </c>
      <c r="C17" s="53" t="s">
        <v>9</v>
      </c>
      <c r="D17" s="25" t="s">
        <v>117</v>
      </c>
      <c r="E17" s="65">
        <v>41640</v>
      </c>
      <c r="F17" s="66">
        <v>42004</v>
      </c>
      <c r="G17" s="15" t="s">
        <v>0</v>
      </c>
      <c r="H17" s="10" t="s">
        <v>12</v>
      </c>
      <c r="I17" s="16">
        <v>53.8</v>
      </c>
      <c r="J17" s="32" t="s">
        <v>144</v>
      </c>
      <c r="K17" s="29">
        <v>380000</v>
      </c>
      <c r="L17" s="112">
        <v>80000</v>
      </c>
      <c r="M17" s="68">
        <v>0</v>
      </c>
      <c r="N17" s="116">
        <v>0</v>
      </c>
      <c r="O17" s="31">
        <v>80000</v>
      </c>
      <c r="P17" s="120">
        <v>0</v>
      </c>
      <c r="Q17" s="45">
        <f t="shared" si="0"/>
        <v>0</v>
      </c>
    </row>
    <row r="18" spans="1:17" s="8" customFormat="1" ht="57" customHeight="1">
      <c r="A18" s="103" t="s">
        <v>81</v>
      </c>
      <c r="B18" s="87" t="s">
        <v>118</v>
      </c>
      <c r="C18" s="53" t="s">
        <v>9</v>
      </c>
      <c r="D18" s="25" t="s">
        <v>119</v>
      </c>
      <c r="E18" s="63">
        <v>41640</v>
      </c>
      <c r="F18" s="64">
        <v>42004</v>
      </c>
      <c r="G18" s="10" t="s">
        <v>0</v>
      </c>
      <c r="H18" s="15" t="s">
        <v>12</v>
      </c>
      <c r="I18" s="9">
        <v>56</v>
      </c>
      <c r="J18" s="32" t="s">
        <v>69</v>
      </c>
      <c r="K18" s="29">
        <v>290606</v>
      </c>
      <c r="L18" s="112">
        <v>182606</v>
      </c>
      <c r="M18" s="68"/>
      <c r="N18" s="116">
        <v>0</v>
      </c>
      <c r="O18" s="31">
        <v>182606</v>
      </c>
      <c r="P18" s="120">
        <v>0</v>
      </c>
      <c r="Q18" s="45">
        <f t="shared" si="0"/>
        <v>0</v>
      </c>
    </row>
    <row r="19" spans="1:17" s="8" customFormat="1" ht="57" customHeight="1">
      <c r="A19" s="103" t="s">
        <v>82</v>
      </c>
      <c r="B19" s="87" t="s">
        <v>10</v>
      </c>
      <c r="C19" s="53" t="s">
        <v>9</v>
      </c>
      <c r="D19" s="26" t="s">
        <v>120</v>
      </c>
      <c r="E19" s="63">
        <v>41640</v>
      </c>
      <c r="F19" s="64">
        <v>42004</v>
      </c>
      <c r="G19" s="10" t="s">
        <v>0</v>
      </c>
      <c r="H19" s="10" t="s">
        <v>0</v>
      </c>
      <c r="I19" s="9">
        <v>68.6</v>
      </c>
      <c r="J19" s="15" t="s">
        <v>0</v>
      </c>
      <c r="K19" s="29">
        <v>185300</v>
      </c>
      <c r="L19" s="112">
        <v>136200</v>
      </c>
      <c r="M19" s="68">
        <v>0</v>
      </c>
      <c r="N19" s="116">
        <v>0</v>
      </c>
      <c r="O19" s="31">
        <v>136200</v>
      </c>
      <c r="P19" s="120">
        <v>112000</v>
      </c>
      <c r="Q19" s="45">
        <f t="shared" si="0"/>
        <v>0.6044252563410686</v>
      </c>
    </row>
    <row r="20" spans="1:17" s="19" customFormat="1" ht="57" customHeight="1">
      <c r="A20" s="103" t="s">
        <v>83</v>
      </c>
      <c r="B20" s="87" t="s">
        <v>8</v>
      </c>
      <c r="C20" s="53" t="s">
        <v>9</v>
      </c>
      <c r="D20" s="26" t="s">
        <v>61</v>
      </c>
      <c r="E20" s="63">
        <v>41852</v>
      </c>
      <c r="F20" s="64">
        <v>41943</v>
      </c>
      <c r="G20" s="17" t="s">
        <v>0</v>
      </c>
      <c r="H20" s="10" t="s">
        <v>0</v>
      </c>
      <c r="I20" s="18">
        <v>71.8</v>
      </c>
      <c r="J20" s="15" t="s">
        <v>0</v>
      </c>
      <c r="K20" s="29">
        <v>56500</v>
      </c>
      <c r="L20" s="112">
        <v>0</v>
      </c>
      <c r="M20" s="68">
        <v>42000</v>
      </c>
      <c r="N20" s="116">
        <v>0</v>
      </c>
      <c r="O20" s="31">
        <v>42000</v>
      </c>
      <c r="P20" s="120">
        <v>35000</v>
      </c>
      <c r="Q20" s="45">
        <f t="shared" si="0"/>
        <v>0.6194690265486725</v>
      </c>
    </row>
    <row r="21" spans="1:17" s="19" customFormat="1" ht="57" customHeight="1">
      <c r="A21" s="103" t="s">
        <v>84</v>
      </c>
      <c r="B21" s="87" t="s">
        <v>8</v>
      </c>
      <c r="C21" s="53" t="s">
        <v>9</v>
      </c>
      <c r="D21" s="26" t="s">
        <v>121</v>
      </c>
      <c r="E21" s="63">
        <v>41640</v>
      </c>
      <c r="F21" s="64">
        <v>42004</v>
      </c>
      <c r="G21" s="17" t="s">
        <v>0</v>
      </c>
      <c r="H21" s="10" t="s">
        <v>0</v>
      </c>
      <c r="I21" s="18">
        <v>71.8</v>
      </c>
      <c r="J21" s="15" t="s">
        <v>0</v>
      </c>
      <c r="K21" s="29">
        <v>288400</v>
      </c>
      <c r="L21" s="112">
        <v>200000</v>
      </c>
      <c r="M21" s="68">
        <v>0</v>
      </c>
      <c r="N21" s="116">
        <v>0</v>
      </c>
      <c r="O21" s="31">
        <v>200000</v>
      </c>
      <c r="P21" s="120">
        <v>168000</v>
      </c>
      <c r="Q21" s="45">
        <f t="shared" si="0"/>
        <v>0.5825242718446602</v>
      </c>
    </row>
    <row r="22" spans="1:17" s="19" customFormat="1" ht="57" customHeight="1">
      <c r="A22" s="103" t="s">
        <v>85</v>
      </c>
      <c r="B22" s="87" t="s">
        <v>19</v>
      </c>
      <c r="C22" s="74" t="s">
        <v>21</v>
      </c>
      <c r="D22" s="26" t="s">
        <v>122</v>
      </c>
      <c r="E22" s="63">
        <v>41913</v>
      </c>
      <c r="F22" s="64">
        <v>42004</v>
      </c>
      <c r="G22" s="15" t="s">
        <v>0</v>
      </c>
      <c r="H22" s="15" t="s">
        <v>12</v>
      </c>
      <c r="I22" s="16">
        <v>62.8</v>
      </c>
      <c r="J22" s="75" t="s">
        <v>146</v>
      </c>
      <c r="K22" s="29">
        <v>350000</v>
      </c>
      <c r="L22" s="112">
        <v>0</v>
      </c>
      <c r="M22" s="68">
        <v>100000</v>
      </c>
      <c r="N22" s="116">
        <v>0</v>
      </c>
      <c r="O22" s="31">
        <v>100000</v>
      </c>
      <c r="P22" s="120">
        <v>0</v>
      </c>
      <c r="Q22" s="45">
        <f t="shared" si="0"/>
        <v>0</v>
      </c>
    </row>
    <row r="23" spans="1:17" s="19" customFormat="1" ht="57" customHeight="1">
      <c r="A23" s="103" t="s">
        <v>86</v>
      </c>
      <c r="B23" s="87" t="s">
        <v>19</v>
      </c>
      <c r="C23" s="74" t="s">
        <v>21</v>
      </c>
      <c r="D23" s="89" t="s">
        <v>123</v>
      </c>
      <c r="E23" s="63">
        <v>41730</v>
      </c>
      <c r="F23" s="64">
        <v>42004</v>
      </c>
      <c r="G23" s="15" t="s">
        <v>0</v>
      </c>
      <c r="H23" s="10" t="s">
        <v>0</v>
      </c>
      <c r="I23" s="16">
        <v>68</v>
      </c>
      <c r="J23" s="15" t="s">
        <v>0</v>
      </c>
      <c r="K23" s="29">
        <v>38400</v>
      </c>
      <c r="L23" s="112">
        <v>0</v>
      </c>
      <c r="M23" s="68">
        <v>28800</v>
      </c>
      <c r="N23" s="116">
        <v>0</v>
      </c>
      <c r="O23" s="31">
        <v>28800</v>
      </c>
      <c r="P23" s="120">
        <v>23000</v>
      </c>
      <c r="Q23" s="45" t="s">
        <v>40</v>
      </c>
    </row>
    <row r="24" spans="1:17" s="8" customFormat="1" ht="57" customHeight="1">
      <c r="A24" s="103" t="s">
        <v>87</v>
      </c>
      <c r="B24" s="87" t="s">
        <v>19</v>
      </c>
      <c r="C24" s="74" t="s">
        <v>21</v>
      </c>
      <c r="D24" s="26" t="s">
        <v>124</v>
      </c>
      <c r="E24" s="63">
        <v>41887</v>
      </c>
      <c r="F24" s="64">
        <v>41940</v>
      </c>
      <c r="G24" s="10" t="s">
        <v>0</v>
      </c>
      <c r="H24" s="10" t="s">
        <v>0</v>
      </c>
      <c r="I24" s="9">
        <v>66.6</v>
      </c>
      <c r="J24" s="15" t="s">
        <v>0</v>
      </c>
      <c r="K24" s="29">
        <v>81500</v>
      </c>
      <c r="L24" s="112">
        <v>0</v>
      </c>
      <c r="M24" s="68">
        <v>55000</v>
      </c>
      <c r="N24" s="116">
        <v>0</v>
      </c>
      <c r="O24" s="31">
        <v>55000</v>
      </c>
      <c r="P24" s="120">
        <v>44000</v>
      </c>
      <c r="Q24" s="45">
        <f aca="true" t="shared" si="1" ref="Q24:Q41">P24/K24</f>
        <v>0.5398773006134969</v>
      </c>
    </row>
    <row r="25" spans="1:17" s="8" customFormat="1" ht="57" customHeight="1">
      <c r="A25" s="103" t="s">
        <v>88</v>
      </c>
      <c r="B25" s="87" t="s">
        <v>19</v>
      </c>
      <c r="C25" s="74" t="s">
        <v>21</v>
      </c>
      <c r="D25" s="26" t="s">
        <v>125</v>
      </c>
      <c r="E25" s="63">
        <v>41699</v>
      </c>
      <c r="F25" s="64">
        <v>41789</v>
      </c>
      <c r="G25" s="15" t="s">
        <v>0</v>
      </c>
      <c r="H25" s="10" t="s">
        <v>0</v>
      </c>
      <c r="I25" s="16">
        <v>70.2</v>
      </c>
      <c r="J25" s="15" t="s">
        <v>0</v>
      </c>
      <c r="K25" s="29">
        <v>33130</v>
      </c>
      <c r="L25" s="112">
        <v>0</v>
      </c>
      <c r="M25" s="68">
        <v>24849</v>
      </c>
      <c r="N25" s="116">
        <v>0</v>
      </c>
      <c r="O25" s="31">
        <v>24849</v>
      </c>
      <c r="P25" s="120">
        <v>21000</v>
      </c>
      <c r="Q25" s="45">
        <f t="shared" si="1"/>
        <v>0.6338665861756716</v>
      </c>
    </row>
    <row r="26" spans="1:17" s="8" customFormat="1" ht="57" customHeight="1">
      <c r="A26" s="103" t="s">
        <v>89</v>
      </c>
      <c r="B26" s="87" t="s">
        <v>18</v>
      </c>
      <c r="C26" s="53" t="s">
        <v>9</v>
      </c>
      <c r="D26" s="26" t="s">
        <v>126</v>
      </c>
      <c r="E26" s="63">
        <v>41643</v>
      </c>
      <c r="F26" s="64">
        <v>41995</v>
      </c>
      <c r="G26" s="10" t="s">
        <v>0</v>
      </c>
      <c r="H26" s="15" t="s">
        <v>0</v>
      </c>
      <c r="I26" s="16">
        <v>70</v>
      </c>
      <c r="J26" s="15" t="s">
        <v>0</v>
      </c>
      <c r="K26" s="29">
        <v>279000</v>
      </c>
      <c r="L26" s="112">
        <v>200000</v>
      </c>
      <c r="M26" s="68">
        <v>0</v>
      </c>
      <c r="N26" s="116">
        <v>0</v>
      </c>
      <c r="O26" s="31">
        <v>200000</v>
      </c>
      <c r="P26" s="120">
        <v>165000</v>
      </c>
      <c r="Q26" s="45">
        <f t="shared" si="1"/>
        <v>0.5913978494623656</v>
      </c>
    </row>
    <row r="27" spans="1:17" s="8" customFormat="1" ht="57" customHeight="1">
      <c r="A27" s="103" t="s">
        <v>90</v>
      </c>
      <c r="B27" s="87" t="s">
        <v>18</v>
      </c>
      <c r="C27" s="53" t="s">
        <v>9</v>
      </c>
      <c r="D27" s="26" t="s">
        <v>127</v>
      </c>
      <c r="E27" s="65">
        <v>41643</v>
      </c>
      <c r="F27" s="66">
        <v>41644</v>
      </c>
      <c r="G27" s="15" t="s">
        <v>0</v>
      </c>
      <c r="H27" s="15" t="s">
        <v>12</v>
      </c>
      <c r="I27" s="16">
        <v>62.4</v>
      </c>
      <c r="J27" s="32" t="s">
        <v>144</v>
      </c>
      <c r="K27" s="29">
        <v>105000</v>
      </c>
      <c r="L27" s="112">
        <v>0</v>
      </c>
      <c r="M27" s="68">
        <v>78750</v>
      </c>
      <c r="N27" s="116">
        <v>0</v>
      </c>
      <c r="O27" s="31">
        <v>78750</v>
      </c>
      <c r="P27" s="120">
        <v>0</v>
      </c>
      <c r="Q27" s="45">
        <f t="shared" si="1"/>
        <v>0</v>
      </c>
    </row>
    <row r="28" spans="1:17" s="8" customFormat="1" ht="57" customHeight="1">
      <c r="A28" s="103" t="s">
        <v>91</v>
      </c>
      <c r="B28" s="87" t="s">
        <v>24</v>
      </c>
      <c r="C28" s="53" t="s">
        <v>26</v>
      </c>
      <c r="D28" s="26" t="s">
        <v>128</v>
      </c>
      <c r="E28" s="63">
        <v>41699</v>
      </c>
      <c r="F28" s="64">
        <v>42004</v>
      </c>
      <c r="G28" s="10" t="s">
        <v>0</v>
      </c>
      <c r="H28" s="15" t="s">
        <v>12</v>
      </c>
      <c r="I28" s="16">
        <v>63.2</v>
      </c>
      <c r="J28" s="32" t="s">
        <v>144</v>
      </c>
      <c r="K28" s="29">
        <v>87500</v>
      </c>
      <c r="L28" s="112">
        <v>0</v>
      </c>
      <c r="M28" s="68">
        <v>65500</v>
      </c>
      <c r="N28" s="116">
        <v>0</v>
      </c>
      <c r="O28" s="31">
        <v>65500</v>
      </c>
      <c r="P28" s="120">
        <v>0</v>
      </c>
      <c r="Q28" s="45">
        <f t="shared" si="1"/>
        <v>0</v>
      </c>
    </row>
    <row r="29" spans="1:17" s="19" customFormat="1" ht="57" customHeight="1">
      <c r="A29" s="103" t="s">
        <v>92</v>
      </c>
      <c r="B29" s="87" t="s">
        <v>25</v>
      </c>
      <c r="C29" s="53" t="s">
        <v>9</v>
      </c>
      <c r="D29" s="26" t="s">
        <v>171</v>
      </c>
      <c r="E29" s="63">
        <v>41593</v>
      </c>
      <c r="F29" s="64">
        <v>41593</v>
      </c>
      <c r="G29" s="15" t="s">
        <v>0</v>
      </c>
      <c r="H29" s="10" t="s">
        <v>0</v>
      </c>
      <c r="I29" s="16">
        <v>74.2</v>
      </c>
      <c r="J29" s="15" t="s">
        <v>0</v>
      </c>
      <c r="K29" s="29">
        <v>130200</v>
      </c>
      <c r="L29" s="112">
        <v>0</v>
      </c>
      <c r="M29" s="68">
        <v>80000</v>
      </c>
      <c r="N29" s="116">
        <v>-16000</v>
      </c>
      <c r="O29" s="31">
        <v>64000</v>
      </c>
      <c r="P29" s="120">
        <v>55000</v>
      </c>
      <c r="Q29" s="45">
        <f t="shared" si="1"/>
        <v>0.42242703533026116</v>
      </c>
    </row>
    <row r="30" spans="1:17" s="19" customFormat="1" ht="57" customHeight="1">
      <c r="A30" s="103" t="s">
        <v>93</v>
      </c>
      <c r="B30" s="87" t="s">
        <v>32</v>
      </c>
      <c r="C30" s="53" t="s">
        <v>9</v>
      </c>
      <c r="D30" s="25" t="s">
        <v>129</v>
      </c>
      <c r="E30" s="63">
        <v>41640</v>
      </c>
      <c r="F30" s="64">
        <v>42004</v>
      </c>
      <c r="G30" s="15" t="s">
        <v>0</v>
      </c>
      <c r="H30" s="10" t="s">
        <v>0</v>
      </c>
      <c r="I30" s="16">
        <v>69.2</v>
      </c>
      <c r="J30" s="15" t="s">
        <v>0</v>
      </c>
      <c r="K30" s="29">
        <v>382220</v>
      </c>
      <c r="L30" s="112">
        <v>200000</v>
      </c>
      <c r="M30" s="68">
        <v>0</v>
      </c>
      <c r="N30" s="116">
        <v>0</v>
      </c>
      <c r="O30" s="31">
        <v>200000</v>
      </c>
      <c r="P30" s="120">
        <v>165000</v>
      </c>
      <c r="Q30" s="45">
        <f t="shared" si="1"/>
        <v>0.43168855632881586</v>
      </c>
    </row>
    <row r="31" spans="1:17" s="8" customFormat="1" ht="57" customHeight="1">
      <c r="A31" s="103" t="s">
        <v>94</v>
      </c>
      <c r="B31" s="87" t="s">
        <v>62</v>
      </c>
      <c r="C31" s="53" t="s">
        <v>9</v>
      </c>
      <c r="D31" s="26" t="s">
        <v>130</v>
      </c>
      <c r="E31" s="63">
        <v>41796</v>
      </c>
      <c r="F31" s="64">
        <v>41797</v>
      </c>
      <c r="G31" s="10" t="s">
        <v>0</v>
      </c>
      <c r="H31" s="10" t="s">
        <v>0</v>
      </c>
      <c r="I31" s="9">
        <v>69.6</v>
      </c>
      <c r="J31" s="15" t="s">
        <v>0</v>
      </c>
      <c r="K31" s="29">
        <v>240300</v>
      </c>
      <c r="L31" s="112">
        <v>0</v>
      </c>
      <c r="M31" s="68">
        <v>100000</v>
      </c>
      <c r="N31" s="116">
        <v>0</v>
      </c>
      <c r="O31" s="31">
        <v>100000</v>
      </c>
      <c r="P31" s="120">
        <v>83000</v>
      </c>
      <c r="Q31" s="45">
        <f t="shared" si="1"/>
        <v>0.3454015813566375</v>
      </c>
    </row>
    <row r="32" spans="1:17" s="19" customFormat="1" ht="57" customHeight="1">
      <c r="A32" s="103" t="s">
        <v>95</v>
      </c>
      <c r="B32" s="87" t="s">
        <v>62</v>
      </c>
      <c r="C32" s="53" t="s">
        <v>9</v>
      </c>
      <c r="D32" s="89" t="s">
        <v>131</v>
      </c>
      <c r="E32" s="63">
        <v>41640</v>
      </c>
      <c r="F32" s="64">
        <v>42004</v>
      </c>
      <c r="G32" s="15" t="s">
        <v>0</v>
      </c>
      <c r="H32" s="10" t="s">
        <v>0</v>
      </c>
      <c r="I32" s="16">
        <v>68</v>
      </c>
      <c r="J32" s="15" t="s">
        <v>0</v>
      </c>
      <c r="K32" s="29">
        <v>76680</v>
      </c>
      <c r="L32" s="112">
        <v>57360</v>
      </c>
      <c r="M32" s="68">
        <v>0</v>
      </c>
      <c r="N32" s="116">
        <v>0</v>
      </c>
      <c r="O32" s="31">
        <v>57360</v>
      </c>
      <c r="P32" s="120">
        <v>47000</v>
      </c>
      <c r="Q32" s="45">
        <f t="shared" si="1"/>
        <v>0.6129368805425144</v>
      </c>
    </row>
    <row r="33" spans="1:17" s="19" customFormat="1" ht="57" customHeight="1">
      <c r="A33" s="103" t="s">
        <v>96</v>
      </c>
      <c r="B33" s="87" t="s">
        <v>132</v>
      </c>
      <c r="C33" s="53" t="s">
        <v>21</v>
      </c>
      <c r="D33" s="25" t="s">
        <v>133</v>
      </c>
      <c r="E33" s="63">
        <v>41760</v>
      </c>
      <c r="F33" s="64">
        <v>41820</v>
      </c>
      <c r="G33" s="15" t="s">
        <v>0</v>
      </c>
      <c r="H33" s="15" t="s">
        <v>12</v>
      </c>
      <c r="I33" s="16">
        <v>59.6</v>
      </c>
      <c r="J33" s="75" t="s">
        <v>145</v>
      </c>
      <c r="K33" s="29">
        <v>155500</v>
      </c>
      <c r="L33" s="112">
        <v>0</v>
      </c>
      <c r="M33" s="68">
        <v>100000</v>
      </c>
      <c r="N33" s="116">
        <v>0</v>
      </c>
      <c r="O33" s="31">
        <v>100000</v>
      </c>
      <c r="P33" s="120">
        <v>0</v>
      </c>
      <c r="Q33" s="45">
        <f t="shared" si="1"/>
        <v>0</v>
      </c>
    </row>
    <row r="34" spans="1:17" s="8" customFormat="1" ht="57" customHeight="1">
      <c r="A34" s="103" t="s">
        <v>97</v>
      </c>
      <c r="B34" s="86" t="s">
        <v>33</v>
      </c>
      <c r="C34" s="90" t="s">
        <v>21</v>
      </c>
      <c r="D34" s="26" t="s">
        <v>63</v>
      </c>
      <c r="E34" s="63">
        <v>41760</v>
      </c>
      <c r="F34" s="64">
        <v>42004</v>
      </c>
      <c r="G34" s="10" t="s">
        <v>0</v>
      </c>
      <c r="H34" s="10" t="s">
        <v>0</v>
      </c>
      <c r="I34" s="9">
        <v>66.8</v>
      </c>
      <c r="J34" s="15" t="s">
        <v>0</v>
      </c>
      <c r="K34" s="29">
        <v>227000</v>
      </c>
      <c r="L34" s="112">
        <v>135500</v>
      </c>
      <c r="M34" s="68">
        <v>0</v>
      </c>
      <c r="N34" s="116">
        <v>0</v>
      </c>
      <c r="O34" s="31">
        <v>135500</v>
      </c>
      <c r="P34" s="120">
        <v>110000</v>
      </c>
      <c r="Q34" s="45">
        <f t="shared" si="1"/>
        <v>0.4845814977973568</v>
      </c>
    </row>
    <row r="35" spans="1:17" s="8" customFormat="1" ht="57" customHeight="1">
      <c r="A35" s="103" t="s">
        <v>98</v>
      </c>
      <c r="B35" s="91" t="s">
        <v>14</v>
      </c>
      <c r="C35" s="92" t="s">
        <v>9</v>
      </c>
      <c r="D35" s="93" t="s">
        <v>27</v>
      </c>
      <c r="E35" s="63">
        <v>41640</v>
      </c>
      <c r="F35" s="64">
        <v>42004</v>
      </c>
      <c r="G35" s="10" t="s">
        <v>0</v>
      </c>
      <c r="H35" s="10" t="s">
        <v>0</v>
      </c>
      <c r="I35" s="9">
        <v>0</v>
      </c>
      <c r="J35" s="80" t="s">
        <v>59</v>
      </c>
      <c r="K35" s="106">
        <v>206000</v>
      </c>
      <c r="L35" s="187">
        <v>154000</v>
      </c>
      <c r="M35" s="107"/>
      <c r="N35" s="107"/>
      <c r="O35" s="31">
        <v>154000</v>
      </c>
      <c r="P35" s="120">
        <v>154000</v>
      </c>
      <c r="Q35" s="45">
        <f t="shared" si="1"/>
        <v>0.7475728155339806</v>
      </c>
    </row>
    <row r="36" spans="1:17" s="19" customFormat="1" ht="57" customHeight="1">
      <c r="A36" s="103" t="s">
        <v>99</v>
      </c>
      <c r="B36" s="91" t="s">
        <v>134</v>
      </c>
      <c r="C36" s="94" t="s">
        <v>9</v>
      </c>
      <c r="D36" s="95" t="s">
        <v>30</v>
      </c>
      <c r="E36" s="63">
        <v>41640</v>
      </c>
      <c r="F36" s="64">
        <v>42004</v>
      </c>
      <c r="G36" s="17" t="s">
        <v>0</v>
      </c>
      <c r="H36" s="10" t="s">
        <v>0</v>
      </c>
      <c r="I36" s="18">
        <v>0</v>
      </c>
      <c r="J36" s="80" t="s">
        <v>59</v>
      </c>
      <c r="K36" s="108">
        <v>195000</v>
      </c>
      <c r="L36" s="187">
        <v>146000</v>
      </c>
      <c r="M36" s="109"/>
      <c r="N36" s="109"/>
      <c r="O36" s="31">
        <v>146000</v>
      </c>
      <c r="P36" s="120">
        <v>146000</v>
      </c>
      <c r="Q36" s="45">
        <f t="shared" si="1"/>
        <v>0.7487179487179487</v>
      </c>
    </row>
    <row r="37" spans="1:17" s="8" customFormat="1" ht="57" customHeight="1">
      <c r="A37" s="103" t="s">
        <v>100</v>
      </c>
      <c r="B37" s="96" t="s">
        <v>16</v>
      </c>
      <c r="C37" s="94" t="s">
        <v>9</v>
      </c>
      <c r="D37" s="95" t="s">
        <v>135</v>
      </c>
      <c r="E37" s="63">
        <v>41640</v>
      </c>
      <c r="F37" s="64">
        <v>42004</v>
      </c>
      <c r="G37" s="15" t="s">
        <v>0</v>
      </c>
      <c r="H37" s="10" t="s">
        <v>0</v>
      </c>
      <c r="I37" s="16">
        <v>0</v>
      </c>
      <c r="J37" s="80" t="s">
        <v>59</v>
      </c>
      <c r="K37" s="108">
        <v>105000</v>
      </c>
      <c r="L37" s="187">
        <v>50000</v>
      </c>
      <c r="M37" s="109"/>
      <c r="N37" s="109"/>
      <c r="O37" s="31">
        <v>50000</v>
      </c>
      <c r="P37" s="120">
        <v>50000</v>
      </c>
      <c r="Q37" s="45">
        <f t="shared" si="1"/>
        <v>0.47619047619047616</v>
      </c>
    </row>
    <row r="38" spans="1:17" s="8" customFormat="1" ht="57" customHeight="1">
      <c r="A38" s="103" t="s">
        <v>101</v>
      </c>
      <c r="B38" s="97" t="s">
        <v>15</v>
      </c>
      <c r="C38" s="94" t="s">
        <v>9</v>
      </c>
      <c r="D38" s="95" t="s">
        <v>136</v>
      </c>
      <c r="E38" s="63">
        <v>41640</v>
      </c>
      <c r="F38" s="64">
        <v>42004</v>
      </c>
      <c r="G38" s="10" t="s">
        <v>0</v>
      </c>
      <c r="H38" s="10" t="s">
        <v>0</v>
      </c>
      <c r="I38" s="9">
        <v>0</v>
      </c>
      <c r="J38" s="80" t="s">
        <v>59</v>
      </c>
      <c r="K38" s="108">
        <v>36000</v>
      </c>
      <c r="L38" s="187">
        <v>17000</v>
      </c>
      <c r="M38" s="109"/>
      <c r="N38" s="109"/>
      <c r="O38" s="31">
        <v>17000</v>
      </c>
      <c r="P38" s="120">
        <v>17000</v>
      </c>
      <c r="Q38" s="45">
        <f t="shared" si="1"/>
        <v>0.4722222222222222</v>
      </c>
    </row>
    <row r="39" spans="1:17" ht="57" customHeight="1">
      <c r="A39" s="103" t="s">
        <v>102</v>
      </c>
      <c r="B39" s="97" t="s">
        <v>20</v>
      </c>
      <c r="C39" s="94" t="s">
        <v>9</v>
      </c>
      <c r="D39" s="98" t="s">
        <v>137</v>
      </c>
      <c r="E39" s="63">
        <v>41640</v>
      </c>
      <c r="F39" s="64">
        <v>42004</v>
      </c>
      <c r="G39" s="10" t="s">
        <v>0</v>
      </c>
      <c r="H39" s="10" t="s">
        <v>0</v>
      </c>
      <c r="I39" s="9">
        <v>0</v>
      </c>
      <c r="J39" s="80" t="s">
        <v>59</v>
      </c>
      <c r="K39" s="106">
        <v>90000</v>
      </c>
      <c r="L39" s="187">
        <v>65000</v>
      </c>
      <c r="M39" s="107"/>
      <c r="N39" s="107"/>
      <c r="O39" s="31">
        <v>65000</v>
      </c>
      <c r="P39" s="120">
        <v>65000</v>
      </c>
      <c r="Q39" s="45">
        <f t="shared" si="1"/>
        <v>0.7222222222222222</v>
      </c>
    </row>
    <row r="40" spans="1:17" ht="57" customHeight="1" thickBot="1">
      <c r="A40" s="195" t="s">
        <v>103</v>
      </c>
      <c r="B40" s="91" t="s">
        <v>25</v>
      </c>
      <c r="C40" s="92" t="s">
        <v>9</v>
      </c>
      <c r="D40" s="99" t="s">
        <v>138</v>
      </c>
      <c r="E40" s="196">
        <v>41640</v>
      </c>
      <c r="F40" s="197">
        <v>42004</v>
      </c>
      <c r="G40" s="198" t="s">
        <v>0</v>
      </c>
      <c r="H40" s="198" t="s">
        <v>0</v>
      </c>
      <c r="I40" s="199">
        <v>0</v>
      </c>
      <c r="J40" s="200" t="s">
        <v>59</v>
      </c>
      <c r="K40" s="106">
        <v>590000</v>
      </c>
      <c r="L40" s="201">
        <v>167000</v>
      </c>
      <c r="M40" s="107"/>
      <c r="N40" s="107"/>
      <c r="O40" s="202">
        <v>167000</v>
      </c>
      <c r="P40" s="203">
        <v>167000</v>
      </c>
      <c r="Q40" s="204">
        <f t="shared" si="1"/>
        <v>0.2830508474576271</v>
      </c>
    </row>
    <row r="41" spans="1:17" ht="40.5" customHeight="1" thickBot="1">
      <c r="A41" s="205" t="s">
        <v>13</v>
      </c>
      <c r="B41" s="206"/>
      <c r="C41" s="206"/>
      <c r="D41" s="206"/>
      <c r="E41" s="207" t="s">
        <v>39</v>
      </c>
      <c r="F41" s="208" t="s">
        <v>39</v>
      </c>
      <c r="G41" s="209">
        <v>1</v>
      </c>
      <c r="H41" s="209">
        <v>10</v>
      </c>
      <c r="I41" s="210">
        <f>SUM(I9:I40)</f>
        <v>1627.8</v>
      </c>
      <c r="J41" s="210" t="s">
        <v>39</v>
      </c>
      <c r="K41" s="211">
        <f>SUM(K9:K40)</f>
        <v>5730845</v>
      </c>
      <c r="L41" s="211">
        <f>SUM(L9:L40)</f>
        <v>1962553</v>
      </c>
      <c r="M41" s="212">
        <f>SUM(M9:M40)</f>
        <v>1051523</v>
      </c>
      <c r="N41" s="213">
        <f>SUM(N9:N40)</f>
        <v>-33878</v>
      </c>
      <c r="O41" s="214">
        <f>SUM(O9:O40)</f>
        <v>2980198</v>
      </c>
      <c r="P41" s="215">
        <f>SUM(P8:P40)</f>
        <v>1800000</v>
      </c>
      <c r="Q41" s="216">
        <f t="shared" si="1"/>
        <v>0.3140898070005383</v>
      </c>
    </row>
    <row r="42" spans="1:17" ht="33" customHeight="1">
      <c r="A42" s="33" t="s">
        <v>42</v>
      </c>
      <c r="B42" s="34"/>
      <c r="C42" s="35" t="s">
        <v>142</v>
      </c>
      <c r="D42" s="35"/>
      <c r="E42" s="243"/>
      <c r="F42" s="243"/>
      <c r="G42" s="243"/>
      <c r="H42" s="243"/>
      <c r="I42" s="243"/>
      <c r="J42" s="231">
        <f>SUM(D3-P41)</f>
        <v>0</v>
      </c>
      <c r="K42" s="231"/>
      <c r="L42" s="62"/>
      <c r="M42" s="38"/>
      <c r="N42" s="38"/>
      <c r="O42" s="38"/>
      <c r="P42" s="39"/>
      <c r="Q42" s="39"/>
    </row>
    <row r="43" spans="1:17" ht="18" customHeight="1">
      <c r="A43" s="166"/>
      <c r="B43" s="256" t="s">
        <v>169</v>
      </c>
      <c r="C43" s="257"/>
      <c r="D43" s="257"/>
      <c r="E43" s="257"/>
      <c r="F43" s="257"/>
      <c r="G43" s="257"/>
      <c r="H43" s="257"/>
      <c r="I43" s="257"/>
      <c r="J43" s="230"/>
      <c r="K43" s="230"/>
      <c r="L43" s="41"/>
      <c r="M43" s="38"/>
      <c r="N43" s="38"/>
      <c r="O43" s="38"/>
      <c r="P43" s="39"/>
      <c r="Q43" s="39"/>
    </row>
    <row r="44" spans="1:17" ht="15.75" customHeight="1">
      <c r="A44" s="121"/>
      <c r="B44" s="42" t="s">
        <v>44</v>
      </c>
      <c r="C44" s="43"/>
      <c r="D44" s="44"/>
      <c r="E44" s="36"/>
      <c r="F44" s="36"/>
      <c r="G44" s="36"/>
      <c r="H44" s="36"/>
      <c r="I44" s="36"/>
      <c r="J44" s="40"/>
      <c r="K44" s="41"/>
      <c r="L44" s="41"/>
      <c r="M44" s="38"/>
      <c r="N44" s="38"/>
      <c r="O44" s="38"/>
      <c r="P44" s="39"/>
      <c r="Q44" s="39"/>
    </row>
    <row r="45" spans="1:17" ht="15.75" customHeight="1">
      <c r="A45" s="76"/>
      <c r="B45" s="42" t="s">
        <v>43</v>
      </c>
      <c r="C45" s="43"/>
      <c r="D45" s="44"/>
      <c r="E45" s="36"/>
      <c r="F45" s="36"/>
      <c r="G45" s="36"/>
      <c r="H45" s="36"/>
      <c r="I45" s="36"/>
      <c r="J45" s="40"/>
      <c r="K45" s="41"/>
      <c r="L45" s="41"/>
      <c r="M45" s="38"/>
      <c r="N45" s="38"/>
      <c r="O45" s="38"/>
      <c r="P45" s="39"/>
      <c r="Q45" s="39"/>
    </row>
    <row r="46" spans="1:17" ht="53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37"/>
      <c r="K46" s="38"/>
      <c r="L46" s="38"/>
      <c r="M46" s="38"/>
      <c r="N46" s="38"/>
      <c r="O46" s="38"/>
      <c r="P46" s="39"/>
      <c r="Q46" s="39"/>
    </row>
    <row r="47" spans="3:17" ht="33">
      <c r="C47" s="35"/>
      <c r="D47" s="35"/>
      <c r="E47" s="242"/>
      <c r="F47" s="242"/>
      <c r="G47" s="242"/>
      <c r="H47" s="242"/>
      <c r="I47" s="242"/>
      <c r="J47" s="12"/>
      <c r="K47" s="11"/>
      <c r="L47" s="11"/>
      <c r="M47" s="12"/>
      <c r="N47" s="12"/>
      <c r="O47" s="12"/>
      <c r="P47" s="13"/>
      <c r="Q47" s="13"/>
    </row>
  </sheetData>
  <sheetProtection/>
  <mergeCells count="30">
    <mergeCell ref="G3:Q3"/>
    <mergeCell ref="N5:N8"/>
    <mergeCell ref="B43:I43"/>
    <mergeCell ref="O5:O8"/>
    <mergeCell ref="M5:M8"/>
    <mergeCell ref="K5:K8"/>
    <mergeCell ref="E3:F3"/>
    <mergeCell ref="B5:B8"/>
    <mergeCell ref="C5:C8"/>
    <mergeCell ref="J5:J8"/>
    <mergeCell ref="L5:L8"/>
    <mergeCell ref="G4:Q4"/>
    <mergeCell ref="E8:F8"/>
    <mergeCell ref="E47:I47"/>
    <mergeCell ref="E42:I42"/>
    <mergeCell ref="D5:D8"/>
    <mergeCell ref="G5:G8"/>
    <mergeCell ref="H5:H8"/>
    <mergeCell ref="E5:F5"/>
    <mergeCell ref="I5:I8"/>
    <mergeCell ref="A46:I46"/>
    <mergeCell ref="Q5:Q8"/>
    <mergeCell ref="P5:P8"/>
    <mergeCell ref="E6:E7"/>
    <mergeCell ref="F6:F7"/>
    <mergeCell ref="A1:X1"/>
    <mergeCell ref="J43:K43"/>
    <mergeCell ref="J42:K42"/>
    <mergeCell ref="A2:S2"/>
    <mergeCell ref="A5:A8"/>
  </mergeCells>
  <dataValidations count="1">
    <dataValidation operator="lessThanOrEqual" allowBlank="1" showInputMessage="1" showErrorMessage="1" sqref="O9:P10 M10:N11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č.1</oddHeader>
    <oddFooter>&amp;LZpracovala: Bc.Jana Bauerová
administrátor grant. programu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26"/>
  <sheetViews>
    <sheetView view="pageBreakPreview" zoomScale="51" zoomScaleNormal="71" zoomScaleSheetLayoutView="51" zoomScalePageLayoutView="0" workbookViewId="0" topLeftCell="A7">
      <selection activeCell="D14" sqref="D14"/>
    </sheetView>
  </sheetViews>
  <sheetFormatPr defaultColWidth="9.125" defaultRowHeight="12.75"/>
  <cols>
    <col min="1" max="1" width="10.875" style="3" customWidth="1"/>
    <col min="2" max="2" width="29.50390625" style="2" customWidth="1"/>
    <col min="3" max="3" width="10.00390625" style="2" customWidth="1"/>
    <col min="4" max="4" width="40.50390625" style="2" customWidth="1"/>
    <col min="5" max="6" width="8.125" style="2" customWidth="1"/>
    <col min="7" max="7" width="8.50390625" style="7" customWidth="1"/>
    <col min="8" max="8" width="7.625" style="7" customWidth="1"/>
    <col min="9" max="9" width="9.00390625" style="6" customWidth="1"/>
    <col min="10" max="10" width="19.625" style="6" customWidth="1"/>
    <col min="11" max="11" width="19.00390625" style="7" customWidth="1"/>
    <col min="12" max="13" width="18.50390625" style="6" customWidth="1"/>
    <col min="14" max="14" width="17.50390625" style="6" customWidth="1"/>
    <col min="15" max="15" width="20.625" style="1" customWidth="1"/>
    <col min="16" max="16" width="9.125" style="1" customWidth="1"/>
    <col min="17" max="16384" width="9.125" style="1" customWidth="1"/>
  </cols>
  <sheetData>
    <row r="1" spans="1:16" s="5" customFormat="1" ht="49.5" customHeight="1">
      <c r="A1" s="277" t="s">
        <v>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s="5" customFormat="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5" customFormat="1" ht="11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s="5" customFormat="1" ht="45" customHeight="1">
      <c r="A4" s="279" t="s">
        <v>147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s="4" customFormat="1" ht="39.75" customHeight="1">
      <c r="A5" s="47" t="s">
        <v>52</v>
      </c>
      <c r="B5" s="47"/>
      <c r="C5" s="48"/>
      <c r="D5" s="49">
        <v>3300000</v>
      </c>
      <c r="E5" s="27"/>
      <c r="F5" s="275" t="s">
        <v>55</v>
      </c>
      <c r="G5" s="276"/>
      <c r="H5" s="274" t="s">
        <v>53</v>
      </c>
      <c r="I5" s="274"/>
      <c r="J5" s="274"/>
      <c r="K5" s="274"/>
      <c r="L5" s="274"/>
      <c r="M5" s="274"/>
      <c r="N5" s="274"/>
      <c r="O5" s="274"/>
      <c r="P5" s="274"/>
    </row>
    <row r="6" spans="1:16" s="4" customFormat="1" ht="39.75" customHeight="1" thickBot="1">
      <c r="A6" s="50" t="s">
        <v>71</v>
      </c>
      <c r="B6" s="50"/>
      <c r="C6" s="50"/>
      <c r="D6" s="51">
        <v>3037500</v>
      </c>
      <c r="E6" s="28"/>
      <c r="F6" s="28"/>
      <c r="G6" s="23"/>
      <c r="H6" s="274" t="s">
        <v>54</v>
      </c>
      <c r="I6" s="274"/>
      <c r="J6" s="274"/>
      <c r="K6" s="274"/>
      <c r="L6" s="274"/>
      <c r="M6" s="274"/>
      <c r="N6" s="274"/>
      <c r="O6" s="274"/>
      <c r="P6" s="274"/>
    </row>
    <row r="7" spans="1:16" s="4" customFormat="1" ht="39.75" customHeight="1" thickBot="1">
      <c r="A7" s="287" t="s">
        <v>4</v>
      </c>
      <c r="B7" s="268" t="s">
        <v>2</v>
      </c>
      <c r="C7" s="271" t="s">
        <v>3</v>
      </c>
      <c r="D7" s="290" t="s">
        <v>1</v>
      </c>
      <c r="E7" s="250" t="s">
        <v>36</v>
      </c>
      <c r="F7" s="293"/>
      <c r="G7" s="247" t="s">
        <v>5</v>
      </c>
      <c r="H7" s="247" t="s">
        <v>7</v>
      </c>
      <c r="I7" s="280" t="s">
        <v>6</v>
      </c>
      <c r="J7" s="247" t="s">
        <v>41</v>
      </c>
      <c r="K7" s="264" t="s">
        <v>34</v>
      </c>
      <c r="L7" s="264" t="s">
        <v>28</v>
      </c>
      <c r="M7" s="253" t="s">
        <v>141</v>
      </c>
      <c r="N7" s="258" t="s">
        <v>35</v>
      </c>
      <c r="O7" s="221" t="s">
        <v>140</v>
      </c>
      <c r="P7" s="218" t="s">
        <v>45</v>
      </c>
    </row>
    <row r="8" spans="1:16" s="4" customFormat="1" ht="39.75" customHeight="1">
      <c r="A8" s="288"/>
      <c r="B8" s="269"/>
      <c r="C8" s="272"/>
      <c r="D8" s="291"/>
      <c r="E8" s="298" t="s">
        <v>37</v>
      </c>
      <c r="F8" s="299" t="s">
        <v>38</v>
      </c>
      <c r="G8" s="283"/>
      <c r="H8" s="283"/>
      <c r="I8" s="281"/>
      <c r="J8" s="283"/>
      <c r="K8" s="285"/>
      <c r="L8" s="285"/>
      <c r="M8" s="254"/>
      <c r="N8" s="259"/>
      <c r="O8" s="294"/>
      <c r="P8" s="296"/>
    </row>
    <row r="9" spans="1:16" s="4" customFormat="1" ht="47.25" customHeight="1">
      <c r="A9" s="288"/>
      <c r="B9" s="269"/>
      <c r="C9" s="272"/>
      <c r="D9" s="291"/>
      <c r="E9" s="225"/>
      <c r="F9" s="227"/>
      <c r="G9" s="283"/>
      <c r="H9" s="283"/>
      <c r="I9" s="281"/>
      <c r="J9" s="283"/>
      <c r="K9" s="285"/>
      <c r="L9" s="285"/>
      <c r="M9" s="254"/>
      <c r="N9" s="259"/>
      <c r="O9" s="294"/>
      <c r="P9" s="296"/>
    </row>
    <row r="10" spans="1:16" s="4" customFormat="1" ht="30.75" customHeight="1" thickBot="1">
      <c r="A10" s="289"/>
      <c r="B10" s="270"/>
      <c r="C10" s="273"/>
      <c r="D10" s="292"/>
      <c r="E10" s="240" t="s">
        <v>139</v>
      </c>
      <c r="F10" s="241"/>
      <c r="G10" s="284"/>
      <c r="H10" s="284"/>
      <c r="I10" s="282"/>
      <c r="J10" s="284"/>
      <c r="K10" s="286"/>
      <c r="L10" s="286"/>
      <c r="M10" s="255"/>
      <c r="N10" s="260"/>
      <c r="O10" s="295"/>
      <c r="P10" s="297"/>
    </row>
    <row r="11" spans="1:16" s="8" customFormat="1" ht="57" customHeight="1" thickTop="1">
      <c r="A11" s="138" t="s">
        <v>149</v>
      </c>
      <c r="B11" s="122" t="s">
        <v>46</v>
      </c>
      <c r="C11" s="52" t="s">
        <v>9</v>
      </c>
      <c r="D11" s="143" t="s">
        <v>150</v>
      </c>
      <c r="E11" s="147" t="s">
        <v>166</v>
      </c>
      <c r="F11" s="147" t="s">
        <v>167</v>
      </c>
      <c r="G11" s="15" t="s">
        <v>0</v>
      </c>
      <c r="H11" s="10" t="s">
        <v>0</v>
      </c>
      <c r="I11" s="56">
        <v>82</v>
      </c>
      <c r="J11" s="15" t="s">
        <v>0</v>
      </c>
      <c r="K11" s="46">
        <v>412000</v>
      </c>
      <c r="L11" s="150">
        <v>300000</v>
      </c>
      <c r="M11" s="180">
        <v>0</v>
      </c>
      <c r="N11" s="57">
        <v>300000</v>
      </c>
      <c r="O11" s="70">
        <v>300000</v>
      </c>
      <c r="P11" s="45">
        <f aca="true" t="shared" si="0" ref="P11:P20">O11/K11</f>
        <v>0.7281553398058253</v>
      </c>
    </row>
    <row r="12" spans="1:16" s="8" customFormat="1" ht="57" customHeight="1">
      <c r="A12" s="138" t="s">
        <v>151</v>
      </c>
      <c r="B12" s="122" t="s">
        <v>47</v>
      </c>
      <c r="C12" s="52" t="s">
        <v>9</v>
      </c>
      <c r="D12" s="143" t="s">
        <v>172</v>
      </c>
      <c r="E12" s="64">
        <v>41864</v>
      </c>
      <c r="F12" s="64">
        <v>41868</v>
      </c>
      <c r="G12" s="10" t="s">
        <v>0</v>
      </c>
      <c r="H12" s="10" t="s">
        <v>0</v>
      </c>
      <c r="I12" s="56">
        <v>80.2</v>
      </c>
      <c r="J12" s="15" t="s">
        <v>0</v>
      </c>
      <c r="K12" s="46">
        <v>756100</v>
      </c>
      <c r="L12" s="150">
        <v>550000</v>
      </c>
      <c r="M12" s="180">
        <v>0</v>
      </c>
      <c r="N12" s="57">
        <v>550000</v>
      </c>
      <c r="O12" s="70">
        <v>500000</v>
      </c>
      <c r="P12" s="45">
        <f t="shared" si="0"/>
        <v>0.6612881893929374</v>
      </c>
    </row>
    <row r="13" spans="1:16" s="8" customFormat="1" ht="57" customHeight="1">
      <c r="A13" s="138" t="s">
        <v>161</v>
      </c>
      <c r="B13" s="122" t="s">
        <v>8</v>
      </c>
      <c r="C13" s="52" t="s">
        <v>9</v>
      </c>
      <c r="D13" s="188" t="s">
        <v>162</v>
      </c>
      <c r="E13" s="64">
        <v>41640</v>
      </c>
      <c r="F13" s="64">
        <v>42004</v>
      </c>
      <c r="G13" s="15">
        <v>0</v>
      </c>
      <c r="H13" s="10" t="s">
        <v>0</v>
      </c>
      <c r="I13" s="56">
        <v>79.8</v>
      </c>
      <c r="J13" s="15" t="s">
        <v>0</v>
      </c>
      <c r="K13" s="46">
        <v>877500</v>
      </c>
      <c r="L13" s="150">
        <v>500000</v>
      </c>
      <c r="M13" s="182">
        <v>0</v>
      </c>
      <c r="N13" s="177">
        <v>500000</v>
      </c>
      <c r="O13" s="70">
        <v>500000</v>
      </c>
      <c r="P13" s="45">
        <f t="shared" si="0"/>
        <v>0.5698005698005698</v>
      </c>
    </row>
    <row r="14" spans="1:16" s="8" customFormat="1" ht="57" customHeight="1">
      <c r="A14" s="138" t="s">
        <v>164</v>
      </c>
      <c r="B14" s="122" t="s">
        <v>11</v>
      </c>
      <c r="C14" s="52" t="s">
        <v>9</v>
      </c>
      <c r="D14" s="143" t="s">
        <v>56</v>
      </c>
      <c r="E14" s="64">
        <v>41943</v>
      </c>
      <c r="F14" s="64">
        <v>41945</v>
      </c>
      <c r="G14" s="15" t="s">
        <v>0</v>
      </c>
      <c r="H14" s="10" t="s">
        <v>0</v>
      </c>
      <c r="I14" s="56">
        <v>73.6</v>
      </c>
      <c r="J14" s="186" t="s">
        <v>0</v>
      </c>
      <c r="K14" s="46">
        <v>432600</v>
      </c>
      <c r="L14" s="156">
        <v>309500</v>
      </c>
      <c r="M14" s="184">
        <v>0</v>
      </c>
      <c r="N14" s="179">
        <v>309500</v>
      </c>
      <c r="O14" s="70">
        <v>309500</v>
      </c>
      <c r="P14" s="45">
        <f t="shared" si="0"/>
        <v>0.7154415164123902</v>
      </c>
    </row>
    <row r="15" spans="1:16" s="8" customFormat="1" ht="57" customHeight="1">
      <c r="A15" s="138" t="s">
        <v>154</v>
      </c>
      <c r="B15" s="122" t="s">
        <v>155</v>
      </c>
      <c r="C15" s="140" t="s">
        <v>156</v>
      </c>
      <c r="D15" s="145" t="s">
        <v>49</v>
      </c>
      <c r="E15" s="64">
        <v>40544</v>
      </c>
      <c r="F15" s="64">
        <v>40908</v>
      </c>
      <c r="G15" s="10" t="s">
        <v>0</v>
      </c>
      <c r="H15" s="10" t="s">
        <v>0</v>
      </c>
      <c r="I15" s="56">
        <v>70.4</v>
      </c>
      <c r="J15" s="17" t="s">
        <v>0</v>
      </c>
      <c r="K15" s="153">
        <v>200500</v>
      </c>
      <c r="L15" s="154">
        <v>150375</v>
      </c>
      <c r="M15" s="180">
        <v>-19320</v>
      </c>
      <c r="N15" s="57">
        <v>131055</v>
      </c>
      <c r="O15" s="70">
        <v>131055</v>
      </c>
      <c r="P15" s="45">
        <f t="shared" si="0"/>
        <v>0.653640897755611</v>
      </c>
    </row>
    <row r="16" spans="1:16" s="8" customFormat="1" ht="57" customHeight="1">
      <c r="A16" s="138" t="s">
        <v>159</v>
      </c>
      <c r="B16" s="122" t="s">
        <v>17</v>
      </c>
      <c r="C16" s="52" t="s">
        <v>9</v>
      </c>
      <c r="D16" s="124" t="s">
        <v>160</v>
      </c>
      <c r="E16" s="64">
        <v>41894</v>
      </c>
      <c r="F16" s="64">
        <v>41895</v>
      </c>
      <c r="G16" s="10" t="s">
        <v>0</v>
      </c>
      <c r="H16" s="10" t="s">
        <v>0</v>
      </c>
      <c r="I16" s="56">
        <v>69.4</v>
      </c>
      <c r="J16" s="15" t="s">
        <v>0</v>
      </c>
      <c r="K16" s="46">
        <v>1297000</v>
      </c>
      <c r="L16" s="156">
        <v>791170</v>
      </c>
      <c r="M16" s="181">
        <v>-530700</v>
      </c>
      <c r="N16" s="58">
        <v>260470</v>
      </c>
      <c r="O16" s="70">
        <v>260470</v>
      </c>
      <c r="P16" s="45">
        <f t="shared" si="0"/>
        <v>0.2008249807247494</v>
      </c>
    </row>
    <row r="17" spans="1:16" s="8" customFormat="1" ht="57" customHeight="1">
      <c r="A17" s="138" t="s">
        <v>163</v>
      </c>
      <c r="B17" s="87" t="s">
        <v>51</v>
      </c>
      <c r="C17" s="141" t="s">
        <v>9</v>
      </c>
      <c r="D17" s="189" t="s">
        <v>57</v>
      </c>
      <c r="E17" s="64">
        <v>41775</v>
      </c>
      <c r="F17" s="64">
        <v>41775</v>
      </c>
      <c r="G17" s="17" t="s">
        <v>0</v>
      </c>
      <c r="H17" s="17" t="s">
        <v>12</v>
      </c>
      <c r="I17" s="55">
        <v>64.8</v>
      </c>
      <c r="J17" s="190" t="s">
        <v>170</v>
      </c>
      <c r="K17" s="46">
        <v>933333</v>
      </c>
      <c r="L17" s="156">
        <v>699000</v>
      </c>
      <c r="M17" s="181">
        <v>0</v>
      </c>
      <c r="N17" s="58">
        <v>699000</v>
      </c>
      <c r="O17" s="70">
        <v>0</v>
      </c>
      <c r="P17" s="178">
        <f t="shared" si="0"/>
        <v>0</v>
      </c>
    </row>
    <row r="18" spans="1:16" s="8" customFormat="1" ht="57" customHeight="1">
      <c r="A18" s="138" t="s">
        <v>157</v>
      </c>
      <c r="B18" s="122" t="s">
        <v>17</v>
      </c>
      <c r="C18" s="52" t="s">
        <v>9</v>
      </c>
      <c r="D18" s="143" t="s">
        <v>158</v>
      </c>
      <c r="E18" s="64">
        <v>41640</v>
      </c>
      <c r="F18" s="64">
        <v>42004</v>
      </c>
      <c r="G18" s="15" t="s">
        <v>0</v>
      </c>
      <c r="H18" s="15" t="s">
        <v>12</v>
      </c>
      <c r="I18" s="56">
        <v>63.4</v>
      </c>
      <c r="J18" s="193" t="s">
        <v>144</v>
      </c>
      <c r="K18" s="46">
        <v>470920</v>
      </c>
      <c r="L18" s="155">
        <v>353190</v>
      </c>
      <c r="M18" s="183">
        <v>-252000</v>
      </c>
      <c r="N18" s="59">
        <v>101190</v>
      </c>
      <c r="O18" s="71">
        <v>0</v>
      </c>
      <c r="P18" s="45">
        <f t="shared" si="0"/>
        <v>0</v>
      </c>
    </row>
    <row r="19" spans="1:16" s="8" customFormat="1" ht="57" customHeight="1">
      <c r="A19" s="138" t="s">
        <v>152</v>
      </c>
      <c r="B19" s="123" t="s">
        <v>31</v>
      </c>
      <c r="C19" s="139" t="s">
        <v>26</v>
      </c>
      <c r="D19" s="144" t="s">
        <v>153</v>
      </c>
      <c r="E19" s="148">
        <v>41730</v>
      </c>
      <c r="F19" s="148">
        <v>41821</v>
      </c>
      <c r="G19" s="191" t="s">
        <v>12</v>
      </c>
      <c r="H19" s="191" t="s">
        <v>0</v>
      </c>
      <c r="I19" s="192">
        <v>0</v>
      </c>
      <c r="J19" s="167" t="s">
        <v>0</v>
      </c>
      <c r="K19" s="151">
        <v>94000</v>
      </c>
      <c r="L19" s="152">
        <v>67000</v>
      </c>
      <c r="M19" s="152">
        <v>-5000</v>
      </c>
      <c r="N19" s="152">
        <v>62000</v>
      </c>
      <c r="O19" s="170">
        <v>0</v>
      </c>
      <c r="P19" s="194">
        <f t="shared" si="0"/>
        <v>0</v>
      </c>
    </row>
    <row r="20" spans="1:16" s="8" customFormat="1" ht="57" customHeight="1" thickBot="1">
      <c r="A20" s="138" t="s">
        <v>165</v>
      </c>
      <c r="B20" s="125" t="s">
        <v>48</v>
      </c>
      <c r="C20" s="142" t="s">
        <v>9</v>
      </c>
      <c r="D20" s="146" t="s">
        <v>50</v>
      </c>
      <c r="E20" s="149">
        <v>41789</v>
      </c>
      <c r="F20" s="149">
        <v>41791</v>
      </c>
      <c r="G20" s="171" t="s">
        <v>0</v>
      </c>
      <c r="H20" s="171" t="s">
        <v>0</v>
      </c>
      <c r="I20" s="172">
        <v>0</v>
      </c>
      <c r="J20" s="173" t="s">
        <v>59</v>
      </c>
      <c r="K20" s="157">
        <v>421460</v>
      </c>
      <c r="L20" s="158">
        <v>262500</v>
      </c>
      <c r="M20" s="174">
        <v>0</v>
      </c>
      <c r="N20" s="174">
        <v>262500</v>
      </c>
      <c r="O20" s="175">
        <v>262500</v>
      </c>
      <c r="P20" s="176">
        <f t="shared" si="0"/>
        <v>0.6228349072272577</v>
      </c>
    </row>
    <row r="21" spans="1:16" ht="51.75" customHeight="1" thickBot="1" thickTop="1">
      <c r="A21" s="126" t="s">
        <v>13</v>
      </c>
      <c r="B21" s="127"/>
      <c r="C21" s="128"/>
      <c r="D21" s="129"/>
      <c r="E21" s="130" t="s">
        <v>58</v>
      </c>
      <c r="F21" s="131" t="s">
        <v>58</v>
      </c>
      <c r="G21" s="132">
        <v>1</v>
      </c>
      <c r="H21" s="132">
        <v>2</v>
      </c>
      <c r="I21" s="133">
        <f>SUM(I11:I20)</f>
        <v>583.5999999999999</v>
      </c>
      <c r="J21" s="134" t="s">
        <v>58</v>
      </c>
      <c r="K21" s="135">
        <f>SUM(K11:K20)</f>
        <v>5895413</v>
      </c>
      <c r="L21" s="135">
        <f>SUM(L11:L20)</f>
        <v>3982735</v>
      </c>
      <c r="M21" s="130">
        <f>SUM(M11:M20)</f>
        <v>-807020</v>
      </c>
      <c r="N21" s="136">
        <f>SUM(N11:N20)</f>
        <v>3175715</v>
      </c>
      <c r="O21" s="137">
        <f>SUM(O11:O20)</f>
        <v>2263525</v>
      </c>
      <c r="P21" s="134" t="s">
        <v>58</v>
      </c>
    </row>
    <row r="22" spans="1:16" ht="42" customHeight="1">
      <c r="A22" s="33" t="s">
        <v>42</v>
      </c>
      <c r="B22" s="34"/>
      <c r="C22" s="35" t="s">
        <v>142</v>
      </c>
      <c r="D22" s="35"/>
      <c r="E22" s="300"/>
      <c r="F22" s="300"/>
      <c r="G22" s="300"/>
      <c r="H22" s="257"/>
      <c r="I22" s="257"/>
      <c r="J22" s="231">
        <f>SUM(D5-O21)</f>
        <v>1036475</v>
      </c>
      <c r="K22" s="301"/>
      <c r="L22" s="38"/>
      <c r="M22" s="38"/>
      <c r="N22" s="38"/>
      <c r="P22" s="39"/>
    </row>
    <row r="23" spans="3:16" ht="30.75" customHeight="1">
      <c r="C23" s="302"/>
      <c r="D23" s="257"/>
      <c r="E23" s="257"/>
      <c r="F23" s="257"/>
      <c r="G23" s="257"/>
      <c r="H23" s="257"/>
      <c r="I23" s="257"/>
      <c r="J23" s="230"/>
      <c r="K23" s="303"/>
      <c r="L23" s="38"/>
      <c r="M23" s="38"/>
      <c r="N23" s="38"/>
      <c r="O23" s="39"/>
      <c r="P23" s="39"/>
    </row>
    <row r="24" spans="1:16" ht="30.75" customHeight="1">
      <c r="A24" s="185"/>
      <c r="B24" s="77" t="s">
        <v>169</v>
      </c>
      <c r="C24" s="78"/>
      <c r="D24" s="79"/>
      <c r="E24" s="79"/>
      <c r="F24" s="79"/>
      <c r="G24" s="79"/>
      <c r="H24" s="79"/>
      <c r="I24" s="79"/>
      <c r="J24" s="40"/>
      <c r="K24" s="41"/>
      <c r="L24" s="38"/>
      <c r="M24" s="38"/>
      <c r="N24" s="38"/>
      <c r="O24" s="39"/>
      <c r="P24" s="39"/>
    </row>
    <row r="25" spans="1:16" ht="53.25" customHeight="1">
      <c r="A25" s="304"/>
      <c r="B25" s="305"/>
      <c r="C25" s="305"/>
      <c r="D25" s="305"/>
      <c r="E25" s="305"/>
      <c r="F25" s="305"/>
      <c r="G25" s="305"/>
      <c r="H25" s="305"/>
      <c r="I25" s="305"/>
      <c r="J25" s="37"/>
      <c r="K25" s="38"/>
      <c r="L25" s="38"/>
      <c r="M25" s="38"/>
      <c r="N25" s="38"/>
      <c r="O25" s="39"/>
      <c r="P25" s="39"/>
    </row>
    <row r="26" spans="3:16" ht="33">
      <c r="C26" s="35"/>
      <c r="D26" s="35"/>
      <c r="E26" s="242"/>
      <c r="F26" s="306"/>
      <c r="G26" s="306"/>
      <c r="H26" s="307"/>
      <c r="I26" s="307"/>
      <c r="J26" s="12"/>
      <c r="K26" s="11"/>
      <c r="L26" s="12"/>
      <c r="M26" s="12"/>
      <c r="N26" s="12"/>
      <c r="O26" s="13"/>
      <c r="P26" s="13"/>
    </row>
  </sheetData>
  <sheetProtection/>
  <mergeCells count="30">
    <mergeCell ref="E22:I22"/>
    <mergeCell ref="J22:K22"/>
    <mergeCell ref="C23:I23"/>
    <mergeCell ref="J23:K23"/>
    <mergeCell ref="A25:I25"/>
    <mergeCell ref="E26:I26"/>
    <mergeCell ref="N7:N10"/>
    <mergeCell ref="O7:O10"/>
    <mergeCell ref="P7:P10"/>
    <mergeCell ref="E8:E9"/>
    <mergeCell ref="F8:F9"/>
    <mergeCell ref="E10:F10"/>
    <mergeCell ref="H7:H10"/>
    <mergeCell ref="M7:M10"/>
    <mergeCell ref="A7:A10"/>
    <mergeCell ref="B7:B10"/>
    <mergeCell ref="C7:C10"/>
    <mergeCell ref="D7:D10"/>
    <mergeCell ref="E7:F7"/>
    <mergeCell ref="G7:G10"/>
    <mergeCell ref="H6:P6"/>
    <mergeCell ref="F5:G5"/>
    <mergeCell ref="A1:P1"/>
    <mergeCell ref="A3:P3"/>
    <mergeCell ref="A4:P4"/>
    <mergeCell ref="I7:I10"/>
    <mergeCell ref="J7:J10"/>
    <mergeCell ref="K7:K10"/>
    <mergeCell ref="L7:L10"/>
    <mergeCell ref="H5:P5"/>
  </mergeCells>
  <dataValidations count="1">
    <dataValidation operator="lessThanOrEqual" allowBlank="1" showInputMessage="1" showErrorMessage="1" sqref="M11:O12 L11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ZLATÝ FOND - Písek centrum kultury&amp;R&amp;"Arial CE,Tučné"&amp;14TABULKA č.2</oddHeader>
    <oddFooter>&amp;LZpracovala: Bc.Jana Bauerová
administrátor grant. 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Bauerová Jana</cp:lastModifiedBy>
  <cp:lastPrinted>2013-10-23T05:46:07Z</cp:lastPrinted>
  <dcterms:created xsi:type="dcterms:W3CDTF">2006-01-25T13:32:26Z</dcterms:created>
  <dcterms:modified xsi:type="dcterms:W3CDTF">2013-12-19T08:42:46Z</dcterms:modified>
  <cp:category/>
  <cp:version/>
  <cp:contentType/>
  <cp:contentStatus/>
</cp:coreProperties>
</file>