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1"/>
  </bookViews>
  <sheets>
    <sheet name="Činnost ZM" sheetId="1" r:id="rId1"/>
    <sheet name="Akce ZM" sheetId="2" r:id="rId2"/>
  </sheets>
  <definedNames>
    <definedName name="_xlnm.Print_Area" localSheetId="0">'Činnost ZM'!$A$1:$I$26</definedName>
  </definedNames>
  <calcPr fullCalcOnLoad="1"/>
</workbook>
</file>

<file path=xl/sharedStrings.xml><?xml version="1.0" encoding="utf-8"?>
<sst xmlns="http://schemas.openxmlformats.org/spreadsheetml/2006/main" count="122" uniqueCount="85">
  <si>
    <t>Organizace</t>
  </si>
  <si>
    <t>Právní forma</t>
  </si>
  <si>
    <t>Sídlo</t>
  </si>
  <si>
    <t>Statutární zástupce</t>
  </si>
  <si>
    <t>Účel</t>
  </si>
  <si>
    <t>Požadovaná částka</t>
  </si>
  <si>
    <t>IV. a) příspěvek na činnost</t>
  </si>
  <si>
    <t>1.</t>
  </si>
  <si>
    <t>Č.</t>
  </si>
  <si>
    <t>2.</t>
  </si>
  <si>
    <t>3.</t>
  </si>
  <si>
    <t>4.</t>
  </si>
  <si>
    <t>5.</t>
  </si>
  <si>
    <t>6.</t>
  </si>
  <si>
    <t>-</t>
  </si>
  <si>
    <t>Navrhovaný příspěvek (zaokrouhleno na 100 dolů)</t>
  </si>
  <si>
    <t>Rozpočet</t>
  </si>
  <si>
    <t>Celkem žádáno</t>
  </si>
  <si>
    <t>Mgr. Šárka Uhlíková</t>
  </si>
  <si>
    <t>Petr Smola</t>
  </si>
  <si>
    <t>Arkáda - sociálně psychologické centrum</t>
  </si>
  <si>
    <t>Petra Kačírková</t>
  </si>
  <si>
    <t>Michal Mašík</t>
  </si>
  <si>
    <t>Tělovýchovná jednota Sokol Semice</t>
  </si>
  <si>
    <t>Junák - svaz skautů a skautek ČR, středisko Šipka Písek</t>
  </si>
  <si>
    <t>MAŽORETKY Písek</t>
  </si>
  <si>
    <t>nábřeží 1. máje 1605, 397 01 Písek</t>
  </si>
  <si>
    <t>Eva Jandová</t>
  </si>
  <si>
    <t>Husovo nám. 2/24,             397 01 Písek</t>
  </si>
  <si>
    <t>Matěj Krejčí</t>
  </si>
  <si>
    <t>IV. b) příspěvek na akci - nutnost splnit spoluúčast 50 %</t>
  </si>
  <si>
    <t>Město Písek</t>
  </si>
  <si>
    <t>odbor školství a kultury</t>
  </si>
  <si>
    <t>Zpracovala: Škodová, odbor školství a kultury</t>
  </si>
  <si>
    <t>Harmony dětský klub</t>
  </si>
  <si>
    <t>Gregorova 2599,              397 01 Písek</t>
  </si>
  <si>
    <t>pomůcky a výbava pro činnost, nájem prostor k provozování dětských aktivit, nájem využívaných prostor pro vedení kanceláře, ubytování dětí na letním soustředění, úhrada části investic pro účast na soutěžích, odměny, drobné ceny, výtvarný a jiný materiál pro drobné aktivity, náklady na doprovodné aktivity během příměstských táborů, soustředění</t>
  </si>
  <si>
    <t>Poznámka</t>
  </si>
  <si>
    <t>nesplňují 80 % mládeže s TP v Písku (čl. V, odst. 2, písm. a) pravidel)</t>
  </si>
  <si>
    <t>Junák - svaz skautů a skautek ČR, středisko Oheň života Písek</t>
  </si>
  <si>
    <t>O. Jeremiáše 1320, 397 01 Písek</t>
  </si>
  <si>
    <t>Štěpánka Pivoňková,            Bc. Olga Zuntová</t>
  </si>
  <si>
    <t>nájem, energie, opravy a údržba Skautského domu (Putimská 155), materiál na činnost na schůzkách (výtvarné potřeby, potřeby pro rukodělné práce, sportovní potřeby apod.)</t>
  </si>
  <si>
    <t>Putimská 155/1,              397 01 Písek</t>
  </si>
  <si>
    <t>Svaz vodáků České republiky - klub vodáků Racek reg. č. 090 Písek</t>
  </si>
  <si>
    <t>U Vodáka 562,        397 01 Písek</t>
  </si>
  <si>
    <t>nájem tělocvičny, klubovny, skladu na lodě, nájem bazénu pro výcvik dětí, doprava dětí a lodí na vodácké akce, ubytování dětí na akcích</t>
  </si>
  <si>
    <r>
      <rPr>
        <sz val="10"/>
        <rFont val="Arial"/>
        <family val="2"/>
      </rPr>
      <t>K Píseckým horám 102</t>
    </r>
    <r>
      <rPr>
        <sz val="11"/>
        <rFont val="Arial"/>
        <family val="2"/>
      </rPr>
      <t>, 397 01 Písek</t>
    </r>
  </si>
  <si>
    <t>zbývá vlivem zaokrouhlení</t>
  </si>
  <si>
    <t>Žádosti o příspěvek na volnočasové aktivity dětí a mládeže - rok 2014</t>
  </si>
  <si>
    <t>Poznámka:</t>
  </si>
  <si>
    <t>a) žadatelé o příspěvek na činnost musí splňovat podmínku 80 % mládeže s trvalým pobytem v Písku dle čl. V, odst. 2, písm. a) pravidel</t>
  </si>
  <si>
    <t>b) žádosti musí být podány do 15. ledna</t>
  </si>
  <si>
    <t>c) žádosti musí obsahovat veškeré požadované přílohy dle pravidel</t>
  </si>
  <si>
    <t>Dne: 27.01.2014</t>
  </si>
  <si>
    <t>Akce programu Pět P v roce 2014</t>
  </si>
  <si>
    <t>K á M o Š</t>
  </si>
  <si>
    <t>Dobrovského 672/25, 397 01 Písek</t>
  </si>
  <si>
    <t>Hana Abera</t>
  </si>
  <si>
    <t>Letecký den</t>
  </si>
  <si>
    <t>akce se nekoná v Písku - v rozporu s pravidly - čl. III, odst. 1</t>
  </si>
  <si>
    <t>Poznáváme jarní Šumavu</t>
  </si>
  <si>
    <t>Mgr. Jana Sázavská</t>
  </si>
  <si>
    <t>OSVČ</t>
  </si>
  <si>
    <t>Roháčova 851/56,             397 01 Písek</t>
  </si>
  <si>
    <t>zbývá k rozdělení</t>
  </si>
  <si>
    <t>Dětský INLINE KEMP 2014 (14. - 18. 7. 2014)</t>
  </si>
  <si>
    <t>Dětský INLINE KEMP 2014/2 (25. - 29. 8 2014)</t>
  </si>
  <si>
    <t>o. s./ spolek</t>
  </si>
  <si>
    <t>a) žadatel musí splnit spoluúčast 50 % na akci</t>
  </si>
  <si>
    <t>b) akce se musí konat v Písku (vyjma dětských táborů)</t>
  </si>
  <si>
    <t xml:space="preserve">Koeficient </t>
  </si>
  <si>
    <t>o. s./     spolek</t>
  </si>
  <si>
    <t>o. s./    spolek</t>
  </si>
  <si>
    <t>o. s./        spolek</t>
  </si>
  <si>
    <t>o. s./       spolek</t>
  </si>
  <si>
    <r>
      <t xml:space="preserve">vybavení a materiál (koberce do kluboven, baterie + příslušenství pro osvětlení plachetnice, materiál na drobné opravy táborové základny Skaličný, vybavení pro hry, výtvarné dílny, spotřební materiál, drobné pomůcky a další vybavení pro celoroční činnost na doplnění knihovního fondu, vybavení pro celoroční aktivity, táborové vybavení - varná stolice, várnice apod., materiál pro jachtění - lana, materiál na výrobu kormidel, karabiny, vesty, pádla apod., </t>
    </r>
    <r>
      <rPr>
        <sz val="11"/>
        <rFont val="Arial"/>
        <family val="2"/>
      </rPr>
      <t xml:space="preserve">energie, </t>
    </r>
    <r>
      <rPr>
        <sz val="11"/>
        <rFont val="Arial"/>
        <family val="2"/>
      </rPr>
      <t xml:space="preserve">nájem kluboven, </t>
    </r>
    <r>
      <rPr>
        <sz val="11"/>
        <rFont val="Arial"/>
        <family val="2"/>
      </rPr>
      <t>doprava dětí</t>
    </r>
  </si>
  <si>
    <r>
      <t xml:space="preserve">nájem tělocvičny, kostýmy juniorek, </t>
    </r>
    <r>
      <rPr>
        <sz val="11"/>
        <rFont val="Arial"/>
        <family val="2"/>
      </rPr>
      <t>registrace a startovné na soutěžích, doprava na soutěže, ubytování na soutěžích, letní soustředění - ubytování, víkendové soustředění - ubytování</t>
    </r>
  </si>
  <si>
    <r>
      <t>7 ks stanů s podsadou, týpí, konev na pitný režim, písek do kruhovky, přepravní chrániče,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poprsní postroj, opratě</t>
    </r>
  </si>
  <si>
    <t>TJ Sokol Písek</t>
  </si>
  <si>
    <t>Tylova ul. - sportovní hala, 397 01 Písek</t>
  </si>
  <si>
    <t>Milan Kučera</t>
  </si>
  <si>
    <t>Stanový tábor TJ Sokol Písek, oddíl všestrannosti</t>
  </si>
  <si>
    <t>Rozdíl mezi rozpočtem a sumou žádostí</t>
  </si>
  <si>
    <t>Dne: 17.02.2014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</si>
</sst>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\ _K_č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23" borderId="10" xfId="0" applyFont="1" applyFill="1" applyBorder="1" applyAlignment="1">
      <alignment horizontal="left" vertical="center"/>
    </xf>
    <xf numFmtId="164" fontId="51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justify" vertical="center" wrapText="1"/>
    </xf>
    <xf numFmtId="164" fontId="50" fillId="23" borderId="12" xfId="0" applyNumberFormat="1" applyFont="1" applyFill="1" applyBorder="1" applyAlignment="1">
      <alignment horizontal="right" vertical="center"/>
    </xf>
    <xf numFmtId="164" fontId="50" fillId="23" borderId="10" xfId="0" applyNumberFormat="1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right" vertical="center" wrapText="1"/>
    </xf>
    <xf numFmtId="164" fontId="50" fillId="33" borderId="11" xfId="0" applyNumberFormat="1" applyFont="1" applyFill="1" applyBorder="1" applyAlignment="1">
      <alignment horizontal="right" vertical="center" wrapText="1"/>
    </xf>
    <xf numFmtId="164" fontId="50" fillId="23" borderId="11" xfId="0" applyNumberFormat="1" applyFont="1" applyFill="1" applyBorder="1" applyAlignment="1">
      <alignment horizontal="right" vertical="center" wrapText="1"/>
    </xf>
    <xf numFmtId="164" fontId="3" fillId="23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164" fontId="51" fillId="0" borderId="0" xfId="0" applyNumberFormat="1" applyFont="1" applyAlignment="1">
      <alignment horizontal="right" vertical="center"/>
    </xf>
    <xf numFmtId="164" fontId="51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164" fontId="52" fillId="33" borderId="11" xfId="0" applyNumberFormat="1" applyFont="1" applyFill="1" applyBorder="1" applyAlignment="1">
      <alignment horizontal="right" vertical="center" wrapText="1"/>
    </xf>
    <xf numFmtId="164" fontId="53" fillId="23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1" fillId="33" borderId="11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0" fillId="23" borderId="13" xfId="0" applyFont="1" applyFill="1" applyBorder="1" applyAlignment="1">
      <alignment horizontal="center" vertical="center" wrapText="1"/>
    </xf>
    <xf numFmtId="0" fontId="50" fillId="23" borderId="14" xfId="0" applyFont="1" applyFill="1" applyBorder="1" applyAlignment="1">
      <alignment horizontal="center" vertical="center" wrapText="1"/>
    </xf>
    <xf numFmtId="0" fontId="50" fillId="2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50" fillId="23" borderId="18" xfId="0" applyNumberFormat="1" applyFont="1" applyFill="1" applyBorder="1" applyAlignment="1">
      <alignment horizontal="right" vertical="center"/>
    </xf>
    <xf numFmtId="0" fontId="50" fillId="23" borderId="12" xfId="0" applyFont="1" applyFill="1" applyBorder="1" applyAlignment="1">
      <alignment horizontal="left" vertical="center"/>
    </xf>
    <xf numFmtId="0" fontId="52" fillId="0" borderId="19" xfId="0" applyFont="1" applyBorder="1" applyAlignment="1">
      <alignment vertical="center"/>
    </xf>
    <xf numFmtId="0" fontId="50" fillId="23" borderId="10" xfId="0" applyFont="1" applyFill="1" applyBorder="1" applyAlignment="1">
      <alignment horizontal="left" vertical="center"/>
    </xf>
    <xf numFmtId="0" fontId="52" fillId="0" borderId="20" xfId="0" applyFont="1" applyBorder="1" applyAlignment="1">
      <alignment vertical="center"/>
    </xf>
    <xf numFmtId="0" fontId="50" fillId="23" borderId="18" xfId="0" applyFont="1" applyFill="1" applyBorder="1" applyAlignment="1">
      <alignment horizontal="left" vertical="center"/>
    </xf>
    <xf numFmtId="164" fontId="51" fillId="23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/>
    </xf>
    <xf numFmtId="0" fontId="53" fillId="23" borderId="13" xfId="0" applyFont="1" applyFill="1" applyBorder="1" applyAlignment="1">
      <alignment horizontal="center" vertical="center" wrapText="1"/>
    </xf>
    <xf numFmtId="0" fontId="53" fillId="23" borderId="14" xfId="0" applyFont="1" applyFill="1" applyBorder="1" applyAlignment="1">
      <alignment horizontal="center" vertical="center" wrapText="1"/>
    </xf>
    <xf numFmtId="0" fontId="54" fillId="23" borderId="14" xfId="0" applyFont="1" applyFill="1" applyBorder="1" applyAlignment="1">
      <alignment horizontal="center" vertical="center" wrapText="1"/>
    </xf>
    <xf numFmtId="0" fontId="54" fillId="2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lef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0" fontId="53" fillId="23" borderId="24" xfId="0" applyFont="1" applyFill="1" applyBorder="1" applyAlignment="1">
      <alignment horizontal="left" vertical="center"/>
    </xf>
    <xf numFmtId="164" fontId="53" fillId="23" borderId="24" xfId="0" applyNumberFormat="1" applyFont="1" applyFill="1" applyBorder="1" applyAlignment="1">
      <alignment horizontal="right" vertical="center"/>
    </xf>
    <xf numFmtId="0" fontId="53" fillId="23" borderId="18" xfId="0" applyFont="1" applyFill="1" applyBorder="1" applyAlignment="1">
      <alignment horizontal="left" vertical="center"/>
    </xf>
    <xf numFmtId="4" fontId="53" fillId="23" borderId="18" xfId="0" applyNumberFormat="1" applyFont="1" applyFill="1" applyBorder="1" applyAlignment="1" quotePrefix="1">
      <alignment horizontal="right" vertic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164" fontId="53" fillId="23" borderId="18" xfId="0" applyNumberFormat="1" applyFont="1" applyFill="1" applyBorder="1" applyAlignment="1">
      <alignment horizontal="right" vertical="center"/>
    </xf>
    <xf numFmtId="0" fontId="52" fillId="33" borderId="17" xfId="0" applyFont="1" applyFill="1" applyBorder="1" applyAlignment="1">
      <alignment vertical="center" wrapText="1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left" vertical="center" wrapText="1"/>
    </xf>
    <xf numFmtId="164" fontId="52" fillId="33" borderId="29" xfId="0" applyNumberFormat="1" applyFont="1" applyFill="1" applyBorder="1" applyAlignment="1">
      <alignment horizontal="right" vertical="center" wrapText="1"/>
    </xf>
    <xf numFmtId="0" fontId="52" fillId="33" borderId="30" xfId="0" applyFont="1" applyFill="1" applyBorder="1" applyAlignment="1">
      <alignment vertical="center" wrapText="1"/>
    </xf>
    <xf numFmtId="0" fontId="52" fillId="0" borderId="0" xfId="0" applyFont="1" applyAlignment="1">
      <alignment horizontal="left"/>
    </xf>
    <xf numFmtId="0" fontId="0" fillId="0" borderId="31" xfId="0" applyBorder="1" applyAlignment="1">
      <alignment/>
    </xf>
    <xf numFmtId="0" fontId="50" fillId="23" borderId="32" xfId="0" applyFont="1" applyFill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23" borderId="33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23" borderId="34" xfId="0" applyFont="1" applyFill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0" fontId="53" fillId="23" borderId="35" xfId="0" applyFont="1" applyFill="1" applyBorder="1" applyAlignment="1">
      <alignment horizontal="center" vertical="center"/>
    </xf>
    <xf numFmtId="0" fontId="52" fillId="0" borderId="24" xfId="0" applyFont="1" applyBorder="1" applyAlignment="1">
      <alignment vertical="center"/>
    </xf>
    <xf numFmtId="0" fontId="52" fillId="23" borderId="33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23" borderId="34" xfId="0" applyFont="1" applyFill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view="pageBreakPreview" zoomScale="80" zoomScaleSheetLayoutView="80" workbookViewId="0" topLeftCell="A16">
      <selection activeCell="F15" sqref="F15"/>
    </sheetView>
  </sheetViews>
  <sheetFormatPr defaultColWidth="9.140625" defaultRowHeight="15"/>
  <cols>
    <col min="1" max="1" width="3.00390625" style="0" customWidth="1"/>
    <col min="2" max="2" width="31.28125" style="0" customWidth="1"/>
    <col min="3" max="3" width="10.140625" style="0" customWidth="1"/>
    <col min="4" max="4" width="22.140625" style="0" customWidth="1"/>
    <col min="5" max="5" width="21.140625" style="0" customWidth="1"/>
    <col min="6" max="6" width="69.00390625" style="0" customWidth="1"/>
    <col min="7" max="8" width="15.57421875" style="0" customWidth="1"/>
    <col min="9" max="9" width="24.421875" style="0" customWidth="1"/>
  </cols>
  <sheetData>
    <row r="1" ht="15">
      <c r="A1" s="3" t="s">
        <v>31</v>
      </c>
    </row>
    <row r="2" ht="15">
      <c r="A2" s="3" t="s">
        <v>32</v>
      </c>
    </row>
    <row r="4" spans="1:9" s="25" customFormat="1" ht="23.25" customHeight="1">
      <c r="A4" s="93" t="s">
        <v>49</v>
      </c>
      <c r="B4" s="93"/>
      <c r="C4" s="93"/>
      <c r="D4" s="93"/>
      <c r="E4" s="93"/>
      <c r="F4" s="93"/>
      <c r="G4" s="93"/>
      <c r="H4" s="93"/>
      <c r="I4" s="93"/>
    </row>
    <row r="5" spans="1:8" s="25" customFormat="1" ht="23.25" customHeight="1">
      <c r="A5" s="26" t="s">
        <v>6</v>
      </c>
      <c r="B5" s="26"/>
      <c r="C5" s="26"/>
      <c r="D5" s="26"/>
      <c r="E5" s="26"/>
      <c r="F5" s="26"/>
      <c r="G5" s="26"/>
      <c r="H5" s="26"/>
    </row>
    <row r="6" spans="1:8" s="25" customFormat="1" ht="23.25" customHeight="1" thickBot="1">
      <c r="A6" s="26"/>
      <c r="B6" s="26"/>
      <c r="C6" s="26"/>
      <c r="D6" s="26"/>
      <c r="E6" s="26"/>
      <c r="F6" s="26"/>
      <c r="G6" s="26"/>
      <c r="H6" s="26"/>
    </row>
    <row r="7" spans="1:9" ht="49.5" customHeight="1" thickBot="1" thickTop="1">
      <c r="A7" s="42" t="s">
        <v>8</v>
      </c>
      <c r="B7" s="43" t="s">
        <v>0</v>
      </c>
      <c r="C7" s="43" t="s">
        <v>1</v>
      </c>
      <c r="D7" s="43" t="s">
        <v>2</v>
      </c>
      <c r="E7" s="43" t="s">
        <v>3</v>
      </c>
      <c r="F7" s="43" t="s">
        <v>4</v>
      </c>
      <c r="G7" s="43" t="s">
        <v>5</v>
      </c>
      <c r="H7" s="43" t="s">
        <v>15</v>
      </c>
      <c r="I7" s="44" t="s">
        <v>37</v>
      </c>
    </row>
    <row r="8" spans="1:9" ht="85.5" customHeight="1" thickBot="1">
      <c r="A8" s="45" t="s">
        <v>7</v>
      </c>
      <c r="B8" s="19" t="s">
        <v>34</v>
      </c>
      <c r="C8" s="20" t="s">
        <v>73</v>
      </c>
      <c r="D8" s="19" t="s">
        <v>35</v>
      </c>
      <c r="E8" s="19" t="s">
        <v>41</v>
      </c>
      <c r="F8" s="40" t="s">
        <v>36</v>
      </c>
      <c r="G8" s="21">
        <v>70015</v>
      </c>
      <c r="H8" s="22">
        <v>0</v>
      </c>
      <c r="I8" s="46" t="s">
        <v>38</v>
      </c>
    </row>
    <row r="9" spans="1:9" ht="47.25" customHeight="1" thickBot="1">
      <c r="A9" s="47" t="s">
        <v>9</v>
      </c>
      <c r="B9" s="10" t="s">
        <v>39</v>
      </c>
      <c r="C9" s="11" t="s">
        <v>72</v>
      </c>
      <c r="D9" s="10" t="s">
        <v>40</v>
      </c>
      <c r="E9" s="12" t="s">
        <v>29</v>
      </c>
      <c r="F9" s="41" t="s">
        <v>42</v>
      </c>
      <c r="G9" s="9">
        <v>141000</v>
      </c>
      <c r="H9" s="23">
        <f>FLOOR(G9*$G$16,100)</f>
        <v>61900</v>
      </c>
      <c r="I9" s="48"/>
    </row>
    <row r="10" spans="1:9" ht="126" customHeight="1" thickBot="1">
      <c r="A10" s="47" t="s">
        <v>10</v>
      </c>
      <c r="B10" s="10" t="s">
        <v>24</v>
      </c>
      <c r="C10" s="11" t="s">
        <v>72</v>
      </c>
      <c r="D10" s="10" t="s">
        <v>43</v>
      </c>
      <c r="E10" s="10" t="s">
        <v>22</v>
      </c>
      <c r="F10" s="13" t="s">
        <v>76</v>
      </c>
      <c r="G10" s="14">
        <v>259700</v>
      </c>
      <c r="H10" s="23">
        <f>FLOOR(G10*$G$16,100)</f>
        <v>114000</v>
      </c>
      <c r="I10" s="48"/>
    </row>
    <row r="11" spans="1:9" ht="61.5" customHeight="1" thickBot="1">
      <c r="A11" s="47" t="s">
        <v>11</v>
      </c>
      <c r="B11" s="10" t="s">
        <v>25</v>
      </c>
      <c r="C11" s="11" t="s">
        <v>74</v>
      </c>
      <c r="D11" s="10" t="s">
        <v>26</v>
      </c>
      <c r="E11" s="12" t="s">
        <v>27</v>
      </c>
      <c r="F11" s="13" t="s">
        <v>77</v>
      </c>
      <c r="G11" s="15">
        <v>260000</v>
      </c>
      <c r="H11" s="23">
        <f>FLOOR(G11*$G$16,100)</f>
        <v>114100</v>
      </c>
      <c r="I11" s="48"/>
    </row>
    <row r="12" spans="1:9" ht="44.25" customHeight="1" thickBot="1">
      <c r="A12" s="47" t="s">
        <v>12</v>
      </c>
      <c r="B12" s="10" t="s">
        <v>44</v>
      </c>
      <c r="C12" s="11" t="s">
        <v>75</v>
      </c>
      <c r="D12" s="10" t="s">
        <v>45</v>
      </c>
      <c r="E12" s="12" t="s">
        <v>19</v>
      </c>
      <c r="F12" s="16" t="s">
        <v>46</v>
      </c>
      <c r="G12" s="15">
        <v>120000</v>
      </c>
      <c r="H12" s="23">
        <f>FLOOR(G12*$G$16,100)</f>
        <v>52700</v>
      </c>
      <c r="I12" s="48"/>
    </row>
    <row r="13" spans="1:9" ht="43.5" customHeight="1" thickBot="1">
      <c r="A13" s="47" t="s">
        <v>13</v>
      </c>
      <c r="B13" s="10" t="s">
        <v>23</v>
      </c>
      <c r="C13" s="11" t="s">
        <v>72</v>
      </c>
      <c r="D13" s="10" t="s">
        <v>47</v>
      </c>
      <c r="E13" s="12" t="s">
        <v>21</v>
      </c>
      <c r="F13" s="13" t="s">
        <v>78</v>
      </c>
      <c r="G13" s="15">
        <v>130000</v>
      </c>
      <c r="H13" s="24">
        <f>FLOOR(G13*$G$16,100)</f>
        <v>57000</v>
      </c>
      <c r="I13" s="48"/>
    </row>
    <row r="14" spans="1:9" ht="24" customHeight="1">
      <c r="A14" s="87" t="s">
        <v>14</v>
      </c>
      <c r="B14" s="88"/>
      <c r="C14" s="88"/>
      <c r="D14" s="88"/>
      <c r="E14" s="88"/>
      <c r="F14" s="50" t="s">
        <v>17</v>
      </c>
      <c r="G14" s="17">
        <f>SUM(G8:G13)</f>
        <v>980715</v>
      </c>
      <c r="H14" s="17">
        <f>SUM(H8:H13)</f>
        <v>399700</v>
      </c>
      <c r="I14" s="51"/>
    </row>
    <row r="15" spans="1:9" ht="24" customHeight="1">
      <c r="A15" s="89"/>
      <c r="B15" s="90"/>
      <c r="C15" s="90"/>
      <c r="D15" s="90"/>
      <c r="E15" s="90"/>
      <c r="F15" s="52" t="s">
        <v>16</v>
      </c>
      <c r="G15" s="18">
        <f>500000*0.8</f>
        <v>400000</v>
      </c>
      <c r="H15" s="18">
        <v>300</v>
      </c>
      <c r="I15" s="53" t="s">
        <v>48</v>
      </c>
    </row>
    <row r="16" spans="1:9" ht="24" customHeight="1" thickBot="1">
      <c r="A16" s="91"/>
      <c r="B16" s="92"/>
      <c r="C16" s="92"/>
      <c r="D16" s="92"/>
      <c r="E16" s="92"/>
      <c r="F16" s="54" t="s">
        <v>71</v>
      </c>
      <c r="G16" s="49">
        <f>G15/(G14-G8)</f>
        <v>0.4392225760404085</v>
      </c>
      <c r="H16" s="55" t="s">
        <v>14</v>
      </c>
      <c r="I16" s="56"/>
    </row>
    <row r="17" spans="1:8" ht="15.75" thickTop="1">
      <c r="A17" s="4"/>
      <c r="B17" s="3"/>
      <c r="C17" s="3"/>
      <c r="D17" s="3"/>
      <c r="E17" s="3"/>
      <c r="F17" s="3"/>
      <c r="G17" s="5"/>
      <c r="H17" s="5"/>
    </row>
    <row r="18" spans="1:8" ht="15">
      <c r="A18" s="4"/>
      <c r="B18" s="3"/>
      <c r="C18" s="3"/>
      <c r="D18" s="3"/>
      <c r="E18" s="3"/>
      <c r="F18" s="3"/>
      <c r="G18" s="5"/>
      <c r="H18" s="5"/>
    </row>
    <row r="19" spans="1:8" s="25" customFormat="1" ht="26.25" customHeight="1">
      <c r="A19" s="29" t="s">
        <v>50</v>
      </c>
      <c r="B19" s="26"/>
      <c r="C19" s="26"/>
      <c r="D19" s="26"/>
      <c r="E19" s="26"/>
      <c r="F19" s="26"/>
      <c r="G19" s="27"/>
      <c r="H19" s="27"/>
    </row>
    <row r="20" spans="1:8" s="25" customFormat="1" ht="26.25" customHeight="1">
      <c r="A20" s="26" t="s">
        <v>51</v>
      </c>
      <c r="B20" s="26"/>
      <c r="C20" s="26"/>
      <c r="D20" s="26"/>
      <c r="E20" s="26"/>
      <c r="F20" s="26"/>
      <c r="G20" s="28"/>
      <c r="H20" s="28"/>
    </row>
    <row r="21" spans="1:8" s="25" customFormat="1" ht="26.25" customHeight="1">
      <c r="A21" s="26" t="s">
        <v>52</v>
      </c>
      <c r="B21" s="26"/>
      <c r="C21" s="26"/>
      <c r="D21" s="26"/>
      <c r="E21" s="26"/>
      <c r="F21" s="26"/>
      <c r="G21" s="26"/>
      <c r="H21" s="26"/>
    </row>
    <row r="22" spans="1:8" s="25" customFormat="1" ht="26.25" customHeight="1">
      <c r="A22" s="26" t="s">
        <v>53</v>
      </c>
      <c r="B22" s="26"/>
      <c r="C22" s="26"/>
      <c r="D22" s="26"/>
      <c r="E22" s="26"/>
      <c r="F22" s="26"/>
      <c r="G22" s="26"/>
      <c r="H22" s="26"/>
    </row>
    <row r="23" spans="1:8" s="25" customFormat="1" ht="26.25" customHeight="1">
      <c r="A23" s="26"/>
      <c r="B23" s="26"/>
      <c r="C23" s="26"/>
      <c r="D23" s="26"/>
      <c r="E23" s="26"/>
      <c r="F23" s="26"/>
      <c r="G23" s="26"/>
      <c r="H23" s="26"/>
    </row>
    <row r="24" spans="1:8" s="25" customFormat="1" ht="26.25" customHeight="1">
      <c r="A24" s="26" t="s">
        <v>33</v>
      </c>
      <c r="B24" s="26"/>
      <c r="C24" s="26"/>
      <c r="D24" s="26"/>
      <c r="E24" s="26"/>
      <c r="F24" s="26"/>
      <c r="G24" s="26"/>
      <c r="H24" s="26"/>
    </row>
    <row r="25" spans="1:8" s="25" customFormat="1" ht="26.25" customHeight="1">
      <c r="A25" s="26" t="s">
        <v>54</v>
      </c>
      <c r="B25" s="26"/>
      <c r="C25" s="26"/>
      <c r="D25" s="26"/>
      <c r="E25" s="26"/>
      <c r="F25" s="26"/>
      <c r="G25" s="26"/>
      <c r="H25" s="26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</sheetData>
  <sheetProtection/>
  <mergeCells count="2">
    <mergeCell ref="A4:I4"/>
    <mergeCell ref="A14:E1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6"/>
  <sheetViews>
    <sheetView tabSelected="1" view="pageBreakPreview" zoomScaleSheetLayoutView="100" zoomScalePageLayoutView="0" workbookViewId="0" topLeftCell="A13">
      <selection activeCell="G17" sqref="G17"/>
    </sheetView>
  </sheetViews>
  <sheetFormatPr defaultColWidth="9.140625" defaultRowHeight="15"/>
  <cols>
    <col min="1" max="1" width="3.421875" style="0" customWidth="1"/>
    <col min="2" max="2" width="23.8515625" style="0" customWidth="1"/>
    <col min="3" max="3" width="7.7109375" style="0" customWidth="1"/>
    <col min="4" max="4" width="20.00390625" style="0" customWidth="1"/>
    <col min="5" max="5" width="17.7109375" style="0" customWidth="1"/>
    <col min="6" max="6" width="40.28125" style="0" customWidth="1"/>
    <col min="7" max="8" width="12.421875" style="0" customWidth="1"/>
    <col min="9" max="9" width="28.57421875" style="0" customWidth="1"/>
  </cols>
  <sheetData>
    <row r="1" ht="15">
      <c r="A1" s="7" t="s">
        <v>31</v>
      </c>
    </row>
    <row r="2" ht="15">
      <c r="A2" s="7" t="s">
        <v>32</v>
      </c>
    </row>
    <row r="5" spans="1:9" ht="15.75">
      <c r="A5" s="94" t="s">
        <v>49</v>
      </c>
      <c r="B5" s="94"/>
      <c r="C5" s="94"/>
      <c r="D5" s="94"/>
      <c r="E5" s="94"/>
      <c r="F5" s="94"/>
      <c r="G5" s="94"/>
      <c r="H5" s="94"/>
      <c r="I5" s="94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95" t="s">
        <v>30</v>
      </c>
      <c r="B7" s="95"/>
      <c r="C7" s="95"/>
      <c r="D7" s="95"/>
      <c r="E7" s="95"/>
      <c r="F7" s="95"/>
      <c r="G7" s="95"/>
      <c r="H7" s="95"/>
    </row>
    <row r="8" spans="1:8" ht="15.75" thickBot="1">
      <c r="A8" s="3"/>
      <c r="B8" s="3"/>
      <c r="C8" s="3"/>
      <c r="D8" s="3"/>
      <c r="E8" s="3"/>
      <c r="F8" s="3"/>
      <c r="G8" s="3"/>
      <c r="H8" s="3"/>
    </row>
    <row r="9" spans="1:9" ht="57.75" customHeight="1" thickBot="1" thickTop="1">
      <c r="A9" s="58" t="s">
        <v>8</v>
      </c>
      <c r="B9" s="59" t="s">
        <v>0</v>
      </c>
      <c r="C9" s="60" t="s">
        <v>1</v>
      </c>
      <c r="D9" s="59" t="s">
        <v>2</v>
      </c>
      <c r="E9" s="59" t="s">
        <v>3</v>
      </c>
      <c r="F9" s="59" t="s">
        <v>4</v>
      </c>
      <c r="G9" s="59" t="s">
        <v>5</v>
      </c>
      <c r="H9" s="60" t="s">
        <v>15</v>
      </c>
      <c r="I9" s="61" t="s">
        <v>37</v>
      </c>
    </row>
    <row r="10" spans="1:9" ht="33.75" customHeight="1" thickBot="1">
      <c r="A10" s="63" t="s">
        <v>7</v>
      </c>
      <c r="B10" s="30" t="s">
        <v>20</v>
      </c>
      <c r="C10" s="31" t="s">
        <v>68</v>
      </c>
      <c r="D10" s="30" t="s">
        <v>28</v>
      </c>
      <c r="E10" s="30" t="s">
        <v>18</v>
      </c>
      <c r="F10" s="32" t="s">
        <v>55</v>
      </c>
      <c r="G10" s="33">
        <v>48300</v>
      </c>
      <c r="H10" s="33">
        <v>48300</v>
      </c>
      <c r="I10" s="64"/>
    </row>
    <row r="11" spans="1:9" ht="33.75" customHeight="1" thickBot="1">
      <c r="A11" s="79" t="s">
        <v>9</v>
      </c>
      <c r="B11" s="80" t="s">
        <v>56</v>
      </c>
      <c r="C11" s="81" t="s">
        <v>68</v>
      </c>
      <c r="D11" s="80" t="s">
        <v>57</v>
      </c>
      <c r="E11" s="80" t="s">
        <v>58</v>
      </c>
      <c r="F11" s="82" t="s">
        <v>59</v>
      </c>
      <c r="G11" s="83">
        <v>2500</v>
      </c>
      <c r="H11" s="83">
        <v>0</v>
      </c>
      <c r="I11" s="84" t="s">
        <v>60</v>
      </c>
    </row>
    <row r="12" spans="1:9" ht="33.75" customHeight="1" thickBot="1">
      <c r="A12" s="62" t="s">
        <v>10</v>
      </c>
      <c r="B12" s="34" t="s">
        <v>56</v>
      </c>
      <c r="C12" s="35" t="s">
        <v>68</v>
      </c>
      <c r="D12" s="34" t="s">
        <v>57</v>
      </c>
      <c r="E12" s="34" t="s">
        <v>58</v>
      </c>
      <c r="F12" s="36" t="s">
        <v>61</v>
      </c>
      <c r="G12" s="37">
        <v>4800</v>
      </c>
      <c r="H12" s="37">
        <v>0</v>
      </c>
      <c r="I12" s="78" t="s">
        <v>60</v>
      </c>
    </row>
    <row r="13" spans="1:9" ht="33.75" customHeight="1" thickBot="1">
      <c r="A13" s="63" t="s">
        <v>11</v>
      </c>
      <c r="B13" s="30" t="s">
        <v>62</v>
      </c>
      <c r="C13" s="31" t="s">
        <v>63</v>
      </c>
      <c r="D13" s="30" t="s">
        <v>64</v>
      </c>
      <c r="E13" s="30" t="s">
        <v>62</v>
      </c>
      <c r="F13" s="32" t="s">
        <v>66</v>
      </c>
      <c r="G13" s="33">
        <v>10000</v>
      </c>
      <c r="H13" s="33">
        <v>5000</v>
      </c>
      <c r="I13" s="64"/>
    </row>
    <row r="14" spans="1:9" ht="33.75" customHeight="1" thickBot="1">
      <c r="A14" s="63" t="s">
        <v>12</v>
      </c>
      <c r="B14" s="30" t="s">
        <v>62</v>
      </c>
      <c r="C14" s="31" t="s">
        <v>63</v>
      </c>
      <c r="D14" s="30" t="s">
        <v>64</v>
      </c>
      <c r="E14" s="30" t="s">
        <v>62</v>
      </c>
      <c r="F14" s="32" t="s">
        <v>67</v>
      </c>
      <c r="G14" s="33">
        <v>10000</v>
      </c>
      <c r="H14" s="33">
        <v>5000</v>
      </c>
      <c r="I14" s="64"/>
    </row>
    <row r="15" spans="1:9" ht="33.75" customHeight="1" thickBot="1">
      <c r="A15" s="65" t="s">
        <v>13</v>
      </c>
      <c r="B15" s="66" t="s">
        <v>79</v>
      </c>
      <c r="C15" s="67" t="s">
        <v>68</v>
      </c>
      <c r="D15" s="66" t="s">
        <v>80</v>
      </c>
      <c r="E15" s="66" t="s">
        <v>81</v>
      </c>
      <c r="F15" s="68" t="s">
        <v>82</v>
      </c>
      <c r="G15" s="69">
        <v>49990</v>
      </c>
      <c r="H15" s="69">
        <v>41700</v>
      </c>
      <c r="I15" s="86"/>
    </row>
    <row r="16" spans="1:9" s="25" customFormat="1" ht="33.75" customHeight="1" thickTop="1">
      <c r="A16" s="97"/>
      <c r="B16" s="98"/>
      <c r="C16" s="98"/>
      <c r="D16" s="98"/>
      <c r="E16" s="98"/>
      <c r="F16" s="70" t="s">
        <v>17</v>
      </c>
      <c r="G16" s="71">
        <f>SUM(G10:G15)</f>
        <v>125590</v>
      </c>
      <c r="H16" s="71">
        <f>SUM(H10:H15)</f>
        <v>100000</v>
      </c>
      <c r="I16" s="74"/>
    </row>
    <row r="17" spans="1:9" s="25" customFormat="1" ht="33.75" customHeight="1">
      <c r="A17" s="99"/>
      <c r="B17" s="100"/>
      <c r="C17" s="100"/>
      <c r="D17" s="100"/>
      <c r="E17" s="100"/>
      <c r="F17" s="8" t="s">
        <v>16</v>
      </c>
      <c r="G17" s="38">
        <v>100000</v>
      </c>
      <c r="H17" s="38">
        <v>100000</v>
      </c>
      <c r="I17" s="75"/>
    </row>
    <row r="18" spans="1:9" s="25" customFormat="1" ht="33.75" customHeight="1" thickBot="1">
      <c r="A18" s="101"/>
      <c r="B18" s="102"/>
      <c r="C18" s="102"/>
      <c r="D18" s="102"/>
      <c r="E18" s="102"/>
      <c r="F18" s="72" t="s">
        <v>83</v>
      </c>
      <c r="G18" s="73">
        <f>G17-G16</f>
        <v>-25590</v>
      </c>
      <c r="H18" s="77">
        <f>H17-H16</f>
        <v>0</v>
      </c>
      <c r="I18" s="76" t="s">
        <v>65</v>
      </c>
    </row>
    <row r="19" spans="8:10" ht="23.25" customHeight="1" thickTop="1">
      <c r="H19" s="57"/>
      <c r="I19" s="96"/>
      <c r="J19" s="96"/>
    </row>
    <row r="20" spans="1:8" ht="17.25" customHeight="1">
      <c r="A20" s="103" t="s">
        <v>50</v>
      </c>
      <c r="B20" s="103"/>
      <c r="C20" s="103"/>
      <c r="D20" s="103"/>
      <c r="E20" s="103"/>
      <c r="F20" s="103"/>
      <c r="G20" s="103"/>
      <c r="H20" s="103"/>
    </row>
    <row r="21" spans="1:8" ht="17.25" customHeight="1">
      <c r="A21" s="39" t="s">
        <v>69</v>
      </c>
      <c r="B21" s="39"/>
      <c r="C21" s="39"/>
      <c r="D21" s="39"/>
      <c r="E21" s="39"/>
      <c r="F21" s="39"/>
      <c r="G21" s="39"/>
      <c r="H21" s="39"/>
    </row>
    <row r="22" spans="1:8" ht="17.25" customHeight="1">
      <c r="A22" s="39" t="s">
        <v>70</v>
      </c>
      <c r="B22" s="39"/>
      <c r="C22" s="39"/>
      <c r="D22" s="39"/>
      <c r="E22" s="39"/>
      <c r="F22" s="39"/>
      <c r="G22" s="39"/>
      <c r="H22" s="39"/>
    </row>
    <row r="23" spans="1:8" ht="17.25" customHeight="1">
      <c r="A23" s="39"/>
      <c r="B23" s="39"/>
      <c r="C23" s="39"/>
      <c r="D23" s="39"/>
      <c r="E23" s="39"/>
      <c r="F23" s="39"/>
      <c r="G23" s="39"/>
      <c r="H23" s="39"/>
    </row>
    <row r="24" spans="1:8" ht="17.25" customHeight="1">
      <c r="A24" s="95" t="s">
        <v>33</v>
      </c>
      <c r="B24" s="95"/>
      <c r="C24" s="95"/>
      <c r="D24" s="95"/>
      <c r="E24" s="3"/>
      <c r="F24" s="3"/>
      <c r="G24" s="5"/>
      <c r="H24" s="5"/>
    </row>
    <row r="25" spans="1:8" ht="17.25" customHeight="1">
      <c r="A25" s="85"/>
      <c r="B25" s="85"/>
      <c r="C25" s="85"/>
      <c r="D25" s="85"/>
      <c r="E25" s="3"/>
      <c r="F25" s="3"/>
      <c r="G25" s="5"/>
      <c r="H25" s="5"/>
    </row>
    <row r="26" spans="1:8" ht="17.25" customHeight="1">
      <c r="A26" s="95" t="s">
        <v>84</v>
      </c>
      <c r="B26" s="95"/>
      <c r="C26" s="7"/>
      <c r="D26" s="7"/>
      <c r="E26" s="3"/>
      <c r="F26" s="3"/>
      <c r="G26" s="5"/>
      <c r="H26" s="5"/>
    </row>
    <row r="27" spans="1:8" ht="15">
      <c r="A27" s="3"/>
      <c r="B27" s="3"/>
      <c r="C27" s="3"/>
      <c r="D27" s="3"/>
      <c r="E27" s="3"/>
      <c r="F27" s="3"/>
      <c r="G27" s="6"/>
      <c r="H27" s="6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7">
    <mergeCell ref="A26:B26"/>
    <mergeCell ref="A5:I5"/>
    <mergeCell ref="A7:H7"/>
    <mergeCell ref="A16:E18"/>
    <mergeCell ref="I19:J19"/>
    <mergeCell ref="A20:H20"/>
    <mergeCell ref="A24:D2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2014-02-13T06:25:40Z</cp:lastPrinted>
  <dcterms:created xsi:type="dcterms:W3CDTF">2010-01-11T12:05:01Z</dcterms:created>
  <dcterms:modified xsi:type="dcterms:W3CDTF">2014-03-07T06:14:01Z</dcterms:modified>
  <cp:category/>
  <cp:version/>
  <cp:contentType/>
  <cp:contentStatus/>
</cp:coreProperties>
</file>